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sub_1100" localSheetId="0">Лист1!#REF!</definedName>
    <definedName name="_xlnm.Print_Titles" localSheetId="0">Лист1!$17:$17</definedName>
  </definedNames>
  <calcPr calcId="145621"/>
</workbook>
</file>

<file path=xl/calcChain.xml><?xml version="1.0" encoding="utf-8"?>
<calcChain xmlns="http://schemas.openxmlformats.org/spreadsheetml/2006/main">
  <c r="J233" i="1" l="1"/>
  <c r="H229" i="1"/>
  <c r="G229" i="1"/>
  <c r="F229" i="1"/>
  <c r="E229" i="1"/>
  <c r="D229" i="1"/>
  <c r="C227" i="1"/>
  <c r="E216" i="1"/>
  <c r="D216" i="1"/>
  <c r="C216" i="1" s="1"/>
  <c r="C212" i="1"/>
  <c r="C210" i="1"/>
  <c r="C209" i="1"/>
  <c r="C208" i="1"/>
  <c r="E206" i="1"/>
  <c r="E203" i="1" s="1"/>
  <c r="C203" i="1" s="1"/>
  <c r="D206" i="1"/>
  <c r="C206" i="1" s="1"/>
  <c r="J205" i="1"/>
  <c r="C205" i="1"/>
  <c r="C204" i="1"/>
  <c r="H203" i="1"/>
  <c r="G203" i="1"/>
  <c r="F203" i="1"/>
  <c r="D203" i="1"/>
  <c r="C202" i="1"/>
  <c r="C199" i="1"/>
  <c r="C197" i="1"/>
  <c r="C196" i="1"/>
  <c r="C195" i="1"/>
  <c r="C194" i="1"/>
  <c r="C193" i="1"/>
  <c r="J192" i="1"/>
  <c r="C192" i="1"/>
  <c r="H190" i="1"/>
  <c r="G190" i="1"/>
  <c r="F190" i="1"/>
  <c r="E190" i="1"/>
  <c r="D190" i="1"/>
  <c r="C190" i="1" s="1"/>
  <c r="C189" i="1"/>
  <c r="C188" i="1"/>
  <c r="D187" i="1"/>
  <c r="C187" i="1" s="1"/>
  <c r="D179" i="1"/>
  <c r="C179" i="1" s="1"/>
  <c r="C175" i="1"/>
  <c r="C174" i="1"/>
  <c r="E169" i="1"/>
  <c r="E167" i="1" s="1"/>
  <c r="D169" i="1"/>
  <c r="C169" i="1" s="1"/>
  <c r="C229" i="1"/>
  <c r="D167" i="1"/>
  <c r="D38" i="1"/>
  <c r="E38" i="1"/>
  <c r="F38" i="1"/>
  <c r="C38" i="1" s="1"/>
  <c r="F69" i="1"/>
  <c r="F63" i="1"/>
  <c r="F21" i="1" s="1"/>
  <c r="F64" i="1"/>
  <c r="F109" i="1"/>
  <c r="F72" i="1"/>
  <c r="C24" i="1"/>
  <c r="C166" i="1"/>
  <c r="C165" i="1"/>
  <c r="C163" i="1"/>
  <c r="C162" i="1"/>
  <c r="C161" i="1"/>
  <c r="C160" i="1"/>
  <c r="E158" i="1"/>
  <c r="C158" i="1"/>
  <c r="F60" i="1"/>
  <c r="F20" i="1"/>
  <c r="F66" i="1"/>
  <c r="J36" i="1"/>
  <c r="C49" i="1"/>
  <c r="J38" i="1"/>
  <c r="J37" i="1"/>
  <c r="J29" i="1"/>
  <c r="E147" i="1"/>
  <c r="C147" i="1" s="1"/>
  <c r="E146" i="1"/>
  <c r="C146" i="1" s="1"/>
  <c r="E145" i="1"/>
  <c r="C145" i="1" s="1"/>
  <c r="C157" i="1"/>
  <c r="C156" i="1"/>
  <c r="C155" i="1"/>
  <c r="E153" i="1"/>
  <c r="C153" i="1"/>
  <c r="C152" i="1"/>
  <c r="C151" i="1"/>
  <c r="C150" i="1"/>
  <c r="E148" i="1"/>
  <c r="C148" i="1" s="1"/>
  <c r="C143" i="1"/>
  <c r="C142" i="1"/>
  <c r="E140" i="1"/>
  <c r="C140" i="1" s="1"/>
  <c r="C139" i="1"/>
  <c r="C138" i="1"/>
  <c r="C137" i="1"/>
  <c r="D135" i="1"/>
  <c r="C135" i="1"/>
  <c r="C134" i="1"/>
  <c r="C133" i="1"/>
  <c r="C132" i="1"/>
  <c r="C131" i="1"/>
  <c r="E129" i="1"/>
  <c r="D129" i="1"/>
  <c r="E118" i="1"/>
  <c r="C118" i="1"/>
  <c r="E117" i="1"/>
  <c r="C117" i="1"/>
  <c r="E116" i="1"/>
  <c r="C116" i="1"/>
  <c r="C123" i="1"/>
  <c r="C122" i="1"/>
  <c r="C127" i="1"/>
  <c r="C126" i="1"/>
  <c r="C128" i="1"/>
  <c r="E124" i="1"/>
  <c r="C124" i="1" s="1"/>
  <c r="E120" i="1"/>
  <c r="C120" i="1" s="1"/>
  <c r="C119" i="1"/>
  <c r="D114" i="1"/>
  <c r="C113" i="1"/>
  <c r="C112" i="1"/>
  <c r="C111" i="1"/>
  <c r="E109" i="1"/>
  <c r="C109" i="1"/>
  <c r="C108" i="1"/>
  <c r="C107" i="1"/>
  <c r="C106" i="1"/>
  <c r="D104" i="1"/>
  <c r="C104" i="1" s="1"/>
  <c r="C103" i="1"/>
  <c r="C102" i="1"/>
  <c r="C101" i="1"/>
  <c r="D99" i="1"/>
  <c r="C99" i="1"/>
  <c r="C93" i="1"/>
  <c r="C92" i="1"/>
  <c r="C91" i="1"/>
  <c r="C97" i="1"/>
  <c r="C96" i="1"/>
  <c r="C98" i="1"/>
  <c r="E94" i="1"/>
  <c r="C94" i="1"/>
  <c r="E89" i="1"/>
  <c r="C89" i="1"/>
  <c r="E87" i="1"/>
  <c r="E86" i="1"/>
  <c r="C86" i="1" s="1"/>
  <c r="E85" i="1"/>
  <c r="C85" i="1" s="1"/>
  <c r="C88" i="1"/>
  <c r="C87" i="1"/>
  <c r="D83" i="1"/>
  <c r="E70" i="1"/>
  <c r="E69" i="1"/>
  <c r="E68" i="1"/>
  <c r="E72" i="1"/>
  <c r="D71" i="1"/>
  <c r="D65" i="1"/>
  <c r="D70" i="1"/>
  <c r="D69" i="1"/>
  <c r="D63" i="1" s="1"/>
  <c r="D21" i="1" s="1"/>
  <c r="D68" i="1"/>
  <c r="D62" i="1" s="1"/>
  <c r="C82" i="1"/>
  <c r="C81" i="1"/>
  <c r="C80" i="1"/>
  <c r="E78" i="1"/>
  <c r="C78" i="1"/>
  <c r="D72" i="1"/>
  <c r="C77" i="1"/>
  <c r="C76" i="1"/>
  <c r="C75" i="1"/>
  <c r="C54" i="1"/>
  <c r="C52" i="1"/>
  <c r="C48" i="1"/>
  <c r="C47" i="1"/>
  <c r="C46" i="1"/>
  <c r="C45" i="1"/>
  <c r="C44" i="1"/>
  <c r="C43" i="1"/>
  <c r="C42" i="1"/>
  <c r="C41" i="1"/>
  <c r="C40" i="1"/>
  <c r="F36" i="1"/>
  <c r="E36" i="1"/>
  <c r="C37" i="1"/>
  <c r="H36" i="1"/>
  <c r="G36" i="1"/>
  <c r="C33" i="1"/>
  <c r="C32" i="1"/>
  <c r="C31" i="1"/>
  <c r="F29" i="1"/>
  <c r="F22" i="1" s="1"/>
  <c r="F238" i="1" s="1"/>
  <c r="E29" i="1"/>
  <c r="D29" i="1"/>
  <c r="H22" i="1"/>
  <c r="G22" i="1"/>
  <c r="E62" i="1"/>
  <c r="E20" i="1"/>
  <c r="E236" i="1" s="1"/>
  <c r="E64" i="1"/>
  <c r="C70" i="1"/>
  <c r="C69" i="1"/>
  <c r="C129" i="1"/>
  <c r="E22" i="1"/>
  <c r="E238" i="1" s="1"/>
  <c r="C65" i="1"/>
  <c r="D23" i="1"/>
  <c r="D64" i="1"/>
  <c r="E66" i="1"/>
  <c r="C66" i="1" s="1"/>
  <c r="E83" i="1"/>
  <c r="C83" i="1"/>
  <c r="E63" i="1"/>
  <c r="E144" i="1"/>
  <c r="C144" i="1"/>
  <c r="E114" i="1"/>
  <c r="C114" i="1"/>
  <c r="C71" i="1"/>
  <c r="C74" i="1"/>
  <c r="D66" i="1"/>
  <c r="C68" i="1"/>
  <c r="C72" i="1"/>
  <c r="C29" i="1"/>
  <c r="D36" i="1"/>
  <c r="D22" i="1"/>
  <c r="D238" i="1" s="1"/>
  <c r="H18" i="1"/>
  <c r="H234" i="1"/>
  <c r="H238" i="1"/>
  <c r="G18" i="1"/>
  <c r="G234" i="1" s="1"/>
  <c r="G238" i="1"/>
  <c r="C36" i="1"/>
  <c r="C64" i="1"/>
  <c r="E21" i="1"/>
  <c r="C23" i="1"/>
  <c r="E60" i="1"/>
  <c r="E18" i="1"/>
  <c r="E234" i="1" s="1"/>
  <c r="E237" i="1"/>
  <c r="D20" i="1" l="1"/>
  <c r="D60" i="1"/>
  <c r="C60" i="1" s="1"/>
  <c r="C62" i="1"/>
  <c r="C238" i="1"/>
  <c r="C21" i="1"/>
  <c r="D237" i="1"/>
  <c r="C167" i="1"/>
  <c r="F237" i="1"/>
  <c r="F18" i="1"/>
  <c r="F234" i="1" s="1"/>
  <c r="C22" i="1"/>
  <c r="C237" i="1" l="1"/>
  <c r="C20" i="1"/>
  <c r="D236" i="1"/>
  <c r="C236" i="1" s="1"/>
  <c r="D18" i="1"/>
  <c r="C18" i="1" l="1"/>
  <c r="D234" i="1"/>
  <c r="C234" i="1" s="1"/>
</calcChain>
</file>

<file path=xl/sharedStrings.xml><?xml version="1.0" encoding="utf-8"?>
<sst xmlns="http://schemas.openxmlformats.org/spreadsheetml/2006/main" count="530" uniqueCount="325">
  <si>
    <t>тыс. руб.</t>
  </si>
  <si>
    <t>Наименование мероприятий программы</t>
  </si>
  <si>
    <t>Объем финансирования программы из бюджета города по годам</t>
  </si>
  <si>
    <t>Ожидаемый эффект</t>
  </si>
  <si>
    <t>Бюджетополучатель, исполнитель</t>
  </si>
  <si>
    <t>Всего</t>
  </si>
  <si>
    <t>в том числе</t>
  </si>
  <si>
    <t>Наименование показателей ожидаемого эффекта (единица измерения)</t>
  </si>
  <si>
    <t>Плановое значение показателей ожидаемого эффекта на весь период действия программы</t>
  </si>
  <si>
    <t>Плановое значение показателей ожидаемого эффекта по годам</t>
  </si>
  <si>
    <t>Создание безбарьерной среды</t>
  </si>
  <si>
    <t>в том числе:</t>
  </si>
  <si>
    <t>федеральный бюджет</t>
  </si>
  <si>
    <t>областной бюджет</t>
  </si>
  <si>
    <t>бюджет города</t>
  </si>
  <si>
    <t>средства областного бюджета на реализацию закона Тверской области от 03.10.2002 N 70-ЗО "О статусе города Твери - административного центра Тверской области"</t>
  </si>
  <si>
    <t>Усиление контроля за выполнением решений архитектурно-градостроительного Совета по включению в проектно-сметную документацию объектов любого назначения мероприятий по обеспечению условий жизнедеятельности маломобильных групп населения, разработанных в соответствии с действующими государственными стандартами, нормами и правилами и техническими условиями. (Оформить поручением Главы администрации города)</t>
  </si>
  <si>
    <t>Без финансирования</t>
  </si>
  <si>
    <t>Увеличение количества объектов доступных для маломобильных групп населения.</t>
  </si>
  <si>
    <t>Департамент архитектуры и строительства администрации города</t>
  </si>
  <si>
    <t>1.2.</t>
  </si>
  <si>
    <t>1.2.1.</t>
  </si>
  <si>
    <t>При выдаче градостроительного задания обеспечить соблюдение требований законодательства по обеспечению беспрепятственного доступа для маломобильных групп населения к объектам социальной инфраструктуры. (Оформить Поручением Главы администрации города)</t>
  </si>
  <si>
    <t>1.2.2.</t>
  </si>
  <si>
    <t>1.3.</t>
  </si>
  <si>
    <t>Обеспечение доступности существующих объектов социальной инфраструктуры для маломобильных групп населения:</t>
  </si>
  <si>
    <t>Количество объектов соц. инфраструктуры обустроенных пандусами</t>
  </si>
  <si>
    <t>8 ПСД</t>
  </si>
  <si>
    <t>1.3.1.</t>
  </si>
  <si>
    <t>1.3.2.</t>
  </si>
  <si>
    <t>Разработка проектно-сметной документации по обустройству выделенных первоочередных объектов социальной инфраструктуры пандусами, поручнями и др.</t>
  </si>
  <si>
    <t>ПСД (кол-во объектов)</t>
  </si>
  <si>
    <t>1.3.3.</t>
  </si>
  <si>
    <t>Обустройство выделенных первоочередных объектов социальной инфраструктуры пандусами, поручнями и др.</t>
  </si>
  <si>
    <t>Количество объектов соц. инфраструктуры обустроенных пандусами (шт.)</t>
  </si>
  <si>
    <t>Управление по культуре, спорту и делам молодежи администрации города</t>
  </si>
  <si>
    <t>1.4.</t>
  </si>
  <si>
    <t>Обустройство пандусами и поручнями зданий муниципальных общеобразовательных учреждений:</t>
  </si>
  <si>
    <t>- подготовка проектно-сметной документации по сооружению пандусов и поручней в общеобразовательных учреждениях;</t>
  </si>
  <si>
    <t>- сооружение пандусов и поручней в общеобразовательных учреждениях</t>
  </si>
  <si>
    <t>Количество общеобраз. учрежден. оборуд. пандусами</t>
  </si>
  <si>
    <t>4 ПСД</t>
  </si>
  <si>
    <t>Управление образования администрации города</t>
  </si>
  <si>
    <t>1.5.</t>
  </si>
  <si>
    <t>1.5.1.</t>
  </si>
  <si>
    <t>Обустройство пандусов, всего:</t>
  </si>
  <si>
    <t>Количество обустроенных объектов (шт.)</t>
  </si>
  <si>
    <t>- подъезд жилого дома по ул. Ленина, д. 32 (проживает Почетный гражданин города Твери Белякова В.В.);</t>
  </si>
  <si>
    <t>Администрация Пролетарского района</t>
  </si>
  <si>
    <t>- помещения Совета ветеранов и Общества инвалидов Пролетарского района (ул. М.Конева);</t>
  </si>
  <si>
    <t>- спуск-пандус на балюстраде (наб. А.Никитина);</t>
  </si>
  <si>
    <t>Администрация Заволжского района</t>
  </si>
  <si>
    <t>- ул. Горького с прилегающими скверами</t>
  </si>
  <si>
    <t>1.6.</t>
  </si>
  <si>
    <t>В рамках ГЦП "Обеспечение безопасности дорожного движения 2011-2014 годы"</t>
  </si>
  <si>
    <t>Доступность пешеходных переходов для слабовидящих граждан</t>
  </si>
  <si>
    <t>Управление благоустройства и дорожного хозяйства администрации города; департамент благоустройства, дорожного хозяйства и транспорта администрации города, администрации районов города</t>
  </si>
  <si>
    <t>1.7.</t>
  </si>
  <si>
    <t>Установка ограждений тротуара по Спортивному пер. (для слабовидящих)</t>
  </si>
  <si>
    <t>Администрация Центрального района</t>
  </si>
  <si>
    <t>1.8.</t>
  </si>
  <si>
    <t>Обеспечение контроля за доступностью пешеходных путей для маломобильных групп населения при проведении ремонта покрытий дорог и тротуаров и их строительстве. (Оформить поручением Главы администрации города)</t>
  </si>
  <si>
    <t>Доступность пешеходных путей для маломобильных групп</t>
  </si>
  <si>
    <t>Администрации районов города, департамент архитектуры и строительства администрации города, 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</si>
  <si>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1.9.</t>
  </si>
  <si>
    <t>Составление перечня наиболее посещаемых объектов социально-культурной сферы не обеспеченных маршрутами муниципального транспорта в целях формирования социально ориентированных маршрутов городского пассажирского транспорта (поликлиники, больницы, центры социального обслуживания, учреждения Пенсионного фонда и т.д.)</t>
  </si>
  <si>
    <t>Формирование социально ориентированных маршрутов</t>
  </si>
  <si>
    <t>1.10.</t>
  </si>
  <si>
    <t>Предусмотрение требований к арендаторам по приспособлению помещений для инвалидов и других маломобильных групп при проведении торгов на приобретение прав аренды на нежилые помещения для размещения предприятий потребительского рынка и услуг, объектов медицинского, культурного и спортивного назначения. (Оформить поручением Главы администрации города)</t>
  </si>
  <si>
    <t>Обеспечение беспрепятственного доступа к объектам потребительского рынка</t>
  </si>
  <si>
    <t>Департамент управления имуществом и земельными ресурсами администрации города, 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</si>
  <si>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1.11.</t>
  </si>
  <si>
    <t>Анализ оказания субъектами потребительского рынка услуг инвалидам и проведение совещаний с предпринимателями с целью расширения услуг лицам с ограниченными возможностями.</t>
  </si>
  <si>
    <t>Расширение перечня услуг лицам с ограниченными возможностями субъектами потребительского рынка</t>
  </si>
  <si>
    <t>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</si>
  <si>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1.12.</t>
  </si>
  <si>
    <t>Подготовка обращения к администрации Октябрьской железной дороги с предложениями обеспечить безбарьерный доступ людей с ограниченными возможностями к объектам железнодорожного вокзала, в том числе использование визуальных средств - табло, "бегущей строки" для размещения информации для слабо слышащих граждан.</t>
  </si>
  <si>
    <t>Обеспечение доступа к объектам железнодорожного вокзала лицам с ограниченными возможностями</t>
  </si>
  <si>
    <t>1.13.</t>
  </si>
  <si>
    <t>Адаптация объектов транспортной инфраструктуры и предоставление транспортных услуг населению в городе Твери.</t>
  </si>
  <si>
    <t>1.13.1.</t>
  </si>
  <si>
    <t>Приобретение транспорта со специальными приспособлениями</t>
  </si>
  <si>
    <t>Количество приобретенного транспорта</t>
  </si>
  <si>
    <t>- автобус инвалидный для городских маршрутов</t>
  </si>
  <si>
    <t>- троллейбус низкопольный, оборудованный для городских маршрутов</t>
  </si>
  <si>
    <t>1.13.2.</t>
  </si>
  <si>
    <t>Оборудование общественного транспорта речевыми информаторами маршрутов и схемой движения в укрупненном шрифте и информатором "бегущая строка"</t>
  </si>
  <si>
    <t>Комплекс "маршрутный информатор"</t>
  </si>
  <si>
    <t>- схема движения в укрупненном шрифте</t>
  </si>
  <si>
    <t>Количество схем</t>
  </si>
  <si>
    <t>1.13.3.</t>
  </si>
  <si>
    <t>Переоборудование пешеходных переходов на трамвайных путях для удобства передвижения инвалидов</t>
  </si>
  <si>
    <t>Количество переходов</t>
  </si>
  <si>
    <t>Управление благоустройства и дорожного хозяйства администрации города</t>
  </si>
  <si>
    <t>1.13.4.</t>
  </si>
  <si>
    <t>Оборудование основных пешеходных переходов тактильными указателями для слепых и слабовидящих</t>
  </si>
  <si>
    <t>1.13.5.</t>
  </si>
  <si>
    <t>Приспособление остановок общественного транспорта к обслуживанию инвалидов и маломобильных групп населения (с установкой павильонов), оборудование основных пешеходных переходов, перекрестков и остановочных пунктов тактильными плитами и указателями</t>
  </si>
  <si>
    <t>Количество объектов</t>
  </si>
  <si>
    <t>1.13.6.</t>
  </si>
  <si>
    <t>Установка светофоров со звуковым сигналом</t>
  </si>
  <si>
    <t>Количество светофоров</t>
  </si>
  <si>
    <t>- установка звуковых сигналов на действующие светофорные объекты</t>
  </si>
  <si>
    <t>-установка новых светофорных объектов со звуковыми сигналами</t>
  </si>
  <si>
    <t>1.13.7.</t>
  </si>
  <si>
    <t>Оборудование специальных мест для парковки автомобилей инвалидов (установка дорожных знаков)</t>
  </si>
  <si>
    <t>Количество дорожных знаков мест парковки автомобилей инвалидов</t>
  </si>
  <si>
    <t>1.13.8.</t>
  </si>
  <si>
    <t>Обустройство пешеходных переходов (понижение бортового камня для удобства съезда/выезда на пешеходных переходах, установка дорожного знака "Слепые пешеходы")</t>
  </si>
  <si>
    <t>пог. м./штук</t>
  </si>
  <si>
    <t>10000/50</t>
  </si>
  <si>
    <t>1.13.9.</t>
  </si>
  <si>
    <t>Установка дорожного знака 8.15 "Слепые пешеходы"</t>
  </si>
  <si>
    <t>Количество знаков</t>
  </si>
  <si>
    <t>1.13.10.</t>
  </si>
  <si>
    <t>Обустройство пешеходных переходов, в том числе:</t>
  </si>
  <si>
    <t>- устройство искусственных дорожных неровностей "Лежачий полицейский" на участках дорог вблизи расположения объектов социальной инфраструктуры</t>
  </si>
  <si>
    <t>объект</t>
  </si>
  <si>
    <t>- устройство направляющих ограждений в районе пешеходных переходов вблизи расположения объектов социальной инфраструктуры</t>
  </si>
  <si>
    <t>погонный метр</t>
  </si>
  <si>
    <t>1.1.</t>
  </si>
  <si>
    <t>Обустройство тротуара для слабовидящих (пог. м.)</t>
  </si>
  <si>
    <t>N п/п</t>
  </si>
  <si>
    <t>Департамент жилищно - коммунального хозяйства администрации города; департамент жилищно- коммунального хозяйства и жилищной политики администрации города; администрации районов города</t>
  </si>
  <si>
    <t>Отдел транспорта администрации города, департамент благоустройства, дорожного хозяйства и транспорта администрации города</t>
  </si>
  <si>
    <t>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</si>
  <si>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 xml:space="preserve"> Приложение</t>
  </si>
  <si>
    <t xml:space="preserve"> к долгосрочной целевой программе</t>
  </si>
  <si>
    <t>"Тверь - город равных возможностей_x000D_ на 2011 - 2015 годы"</t>
  </si>
  <si>
    <t>1.14.</t>
  </si>
  <si>
    <t>Выполнение мероприятий по адаптации помещений и обеспечению их доступности для маломобильных групп населения, обучение персонала, проведение массовых мероприятий.</t>
  </si>
  <si>
    <t>1.15.</t>
  </si>
  <si>
    <t>Оснащение муниципальных образовательных учреждений, реализующих образовательные программы общего образования специальным, в том числе учебным, реабилитационным, компьютерным оборудованием для организации коррекционной работы и обучения инвалидов по слуху, зрению и с нарушениями опорно-двигательного аппарата.</t>
  </si>
  <si>
    <t>количество обустроенных объектов</t>
  </si>
  <si>
    <t>количество приобретенного специализиро-ванного оборудования</t>
  </si>
  <si>
    <t>Приложение</t>
  </si>
  <si>
    <t>к постановлению администрации города</t>
  </si>
  <si>
    <t>Департамент здравоохранения и социальной политики администрации города; управление образования администрации города, управление по культуре, спорту и делам молодежи администрации города; администрации районов города</t>
  </si>
  <si>
    <t>Отдел транспорта администрации города; департамент здравоохранения и социальной политики администрации города; управление образования администрации города; управление по культуре, спорту и делам молодежи; администрации районов города.</t>
  </si>
  <si>
    <t>- речевой информатор маршрутов, информационно диодное табло "бегущая строка" в транспортных средствах, крепления для инвалидных колясок (закупка, установка, обслуживание)</t>
  </si>
  <si>
    <t xml:space="preserve">Непрограммная часть: ВЦП "Развитие физической культуры и спорта в городе Твери на 2012 - 2015 годы"- бюджет города </t>
  </si>
  <si>
    <t>"Тверь - город равных возможностей на 2011 - 2015 годы"</t>
  </si>
  <si>
    <t>"</t>
  </si>
  <si>
    <t>Выполнение требований по проектированию, согласованию и вводу в эксплуатацию объектов жилой, общественной и транспортной среды с учетом их доступности для категорий людей с ограниченными возможностями. (Оформить Поручением Главы администрации города)</t>
  </si>
  <si>
    <t>Определение перечня существующих объектов социальной инфраструктуры по определению мер, обеспечивающих удовлетворение минимальных потребностей маломобильных групп населения. Определение с учетом проходимости и посещаемости первоочередных объектов для проведения мероприятий по обустройству их пандусами, поручнями и др.</t>
  </si>
  <si>
    <t>Осуществление постоянного контроля за соблюдением требований доступности зданий и сооружений для маломобильных групп населения в процессе их строительства, реконструкции и ввода в эксплуатацию с привлечением в комиссию представителей общественных организаций инвалидов. (Оформить Поручением Главы администрации города и Постановлением администрации города в части изменений в состав Комиссии)</t>
  </si>
  <si>
    <t>- подъезд жилого дома по ул. Новикова д. 17 (проживает инвалид-колясочник Лелин А.А.);</t>
  </si>
  <si>
    <t>- подъезд жилого дома по пр. 50 лет Октября, д. 2 кор. 1;</t>
  </si>
  <si>
    <t>- подъезд жилого дома по адресу б-р Ногина (проживает инвалид.-колясочник);</t>
  </si>
  <si>
    <t>- обустройство пандусов на наб. А.Никитина;</t>
  </si>
  <si>
    <t>- ремонт входной группы помещения общества инвалидов Заволжского р-на (пер. Никитина, 13), в т.ч. ремонт пандусов, ограждений и парковочных столбиков;</t>
  </si>
  <si>
    <t>- в подъезде жилого дома по адр. пос. ДРСУ 2, д. 11 (прож. инв.-колясочник Петрова В.В.);</t>
  </si>
  <si>
    <t>- в подъезде жилого дома по адресу Комсомольский пр-т., д.19 (7 подъезд);</t>
  </si>
  <si>
    <t>Обустройство светофоров звуковыми сигналами по отдельному списку, согласованному с администрациями районов города и ГИБДД</t>
  </si>
  <si>
    <t>- ремонт входной группы и установка поручня по адресу: ул. П. Савельевой, д. 2, корп. 2;</t>
  </si>
  <si>
    <t>Создание реестра домов проживания инвалидов-колясочников. Изучение технических характеристик многоквартирных домов, в которых проживают люди с ограниченными возможностями для определения возможности проведения работ по обустройству пандусов, поручней, колясочных</t>
  </si>
  <si>
    <t>Проведение мероприятий по обустройству пандусов, поручней, и колясочных в домах, проживания инвалидов-колясочников</t>
  </si>
  <si>
    <t xml:space="preserve">- наб. реки Волги проезд под Староволжским мостом;  </t>
  </si>
  <si>
    <t>Беспрепятственный доступ к образованию</t>
  </si>
  <si>
    <t>2.1.</t>
  </si>
  <si>
    <t>Определение возможности открытия специализированных классов для слабовидящих и др. категорий детей с ограниченными возможностями в муниципальных общеобразовательных учреждениях в целях обеспечения преемственности в реабилитации детей с ограниченными возможностями.</t>
  </si>
  <si>
    <t>В течение 2011года</t>
  </si>
  <si>
    <t>2.2.</t>
  </si>
  <si>
    <t>Реализация программы дистанционного обучения детей-инвалидов, рассчитанной на 2010-2012 годы.</t>
  </si>
  <si>
    <t>Реализация государственного стандарта образования для детей инвалидов</t>
  </si>
  <si>
    <t>2.2.1.</t>
  </si>
  <si>
    <t>Определение перечня подключаемых к сети Интернет мест проживания (рабочих мест) детей-инвалидов и учителей.</t>
  </si>
  <si>
    <t>2.2.2.</t>
  </si>
  <si>
    <t>Обеспечение детей-инвалидов комплектами компьютерной техники, цифрового учебного оборудования, оргтехники и программного обеспечения, адаптированными с учетом специфики нарушений развития детей</t>
  </si>
  <si>
    <t>Финансирование из областного бюджета</t>
  </si>
  <si>
    <t>2.2.3.</t>
  </si>
  <si>
    <t>Закупка и установка специализированного оборудования для учителей тьюторов (включая доставку оборудования и пусконаладочные работы, а также обеспечение необходимыми расходными материалами.</t>
  </si>
  <si>
    <t>2.2.4.</t>
  </si>
  <si>
    <t>Организация обучения детей-инвалидов и их родителей (иных законных представителей) пользованию комплектом оборудования в процессе дистанционного обучения.</t>
  </si>
  <si>
    <t>2.2.5.</t>
  </si>
  <si>
    <t>Обучение педагогов, непосредственно осуществляющих дистанционное образование</t>
  </si>
  <si>
    <t>Количество подготовленных специалистов</t>
  </si>
  <si>
    <t>2.2.6.</t>
  </si>
  <si>
    <t>Заправка и покупка картриджей учителям и школьникам, участвующим в проекте дистанционного обучения детей-инвалидов</t>
  </si>
  <si>
    <t>2.2.7.</t>
  </si>
  <si>
    <t>Обеспечение информационно-методическими материалами для дистанционного образования детей инвалидов</t>
  </si>
  <si>
    <t>Обеспечение информационными материалами</t>
  </si>
  <si>
    <t>2.3.</t>
  </si>
  <si>
    <t>Обучение навыкам дистанционного обучения для получения образования разного уровня (среднего и профессионального и т.д.) на базе информационных центров МОУ СОШ.</t>
  </si>
  <si>
    <t>Получение навыков дистанционного обучения</t>
  </si>
  <si>
    <t>2.4.</t>
  </si>
  <si>
    <t>Взаимодействие со службами занятости по вопросам трудоустройства, либо продолжения профессионального образования выпускников специализированных школ и школ-интернатов для детей-инвалидов.</t>
  </si>
  <si>
    <t>Помощь выпускникам специализированных школ в трудоустройстве и получении профессионального образования</t>
  </si>
  <si>
    <t>Медицинское обслуживание</t>
  </si>
  <si>
    <t>3.1.</t>
  </si>
  <si>
    <t>"Активное обслуживание" на дому инвалидов (детей и взрослых), не имеющих возможности к перемещению, участковыми врачами и врачами узких специальностей не реже 1 раза в месяц. Проведение на дому клинического анализа крови, ЭКГ при необходимости.</t>
  </si>
  <si>
    <t>Диспансерный учет, профилактика усиления группы инвалидности</t>
  </si>
  <si>
    <t>Департамент здравоохранения и социальной политики администрации города</t>
  </si>
  <si>
    <t>3.2.</t>
  </si>
  <si>
    <t>Обслуживание детей-инвалидов в детских поликлиниках муниципальных учреждений здравоохранения города вне очереди (в соответствии с ФЗ "О социальной защите инвалидов" и на основании приказа начальника департамента здравоохранения и социальной политики)</t>
  </si>
  <si>
    <t>Внеочередное обслуживание детей инвалидов</t>
  </si>
  <si>
    <t>3.3.</t>
  </si>
  <si>
    <t>Госпитализация детей-инвалидов при сопутствующих острых заболеваниях безотказно с матерью или другим родственником в отдельный бокс или 2-х местную палату (на основании приказа начальника департамента здравоохранения и социальной политики).</t>
  </si>
  <si>
    <t>Возможность дополнительного ухода за детьми инвалидами</t>
  </si>
  <si>
    <t>3.4.</t>
  </si>
  <si>
    <t>Оформление в поликлиниках стендов с информацией о службах помощи инвалидам</t>
  </si>
  <si>
    <t>Информированность населения</t>
  </si>
  <si>
    <t>3.5.</t>
  </si>
  <si>
    <t>Учет детей-инвалидов, нуждающихся в санаторно-курортном лечении, оформление соответствующей медицинской документации для направления через органы социальной защиты на санаторно-курортное лечение.</t>
  </si>
  <si>
    <t>Содействие в оздоровлении детей инвалидов</t>
  </si>
  <si>
    <t>3.6.</t>
  </si>
  <si>
    <t>Капитальный ремонт отделения восстановительного лечения детей МУЗ "Городская больница N 5", оказывающего медицинскую реабилитацию детей города и области, в том числе проектно-сметная документация</t>
  </si>
  <si>
    <t>Текущее финансирование отрасли</t>
  </si>
  <si>
    <t>количество объектов</t>
  </si>
  <si>
    <t>3.7.</t>
  </si>
  <si>
    <t>Развитие Школы сахарного диабета (привлечение к работе Школы узких специалистов: хирурга, невролога и др.) с последующим созданием Центра на базе МУЗ "Городская поликлиника N 8".</t>
  </si>
  <si>
    <t>Профилактика инвалидности по сахарному диабету. Снижение доли инвалидности по сахарному диабету.</t>
  </si>
  <si>
    <t>3.8.</t>
  </si>
  <si>
    <t>Открытие кабинета "Диабетическая стопа" на базе МУЗ "Городская поликлиники N 8"</t>
  </si>
  <si>
    <t>Количество открытых объектов.</t>
  </si>
  <si>
    <t>3.8.1.</t>
  </si>
  <si>
    <t>проведение ремонтных работ, в том числе изготовление проектно-сметной документации.</t>
  </si>
  <si>
    <t>3.8.2.</t>
  </si>
  <si>
    <t>закупка оборудования.</t>
  </si>
  <si>
    <t>Дополнительные меры социальной поддержки</t>
  </si>
  <si>
    <t>4.1.</t>
  </si>
  <si>
    <t>Оказание на заявительной основе дополнительной адресной социальной помощи инвалидам и семьям, воспитывающим детей-инвалидов (денежная и натуральные виды помощи)</t>
  </si>
  <si>
    <t>В рамках ГЦП "Социальная поддержка населения на 2009-2014 годы"</t>
  </si>
  <si>
    <t>Адресная социальная поддержка малообеспеченных инвалидов, семей с детьми инвалидами и инвалидов, находящихся в трудной жизненной ситуации</t>
  </si>
  <si>
    <t>Департамент здравоохранения и социальной политики администрации города; управление социальной политики администрации города</t>
  </si>
  <si>
    <t>4.2.</t>
  </si>
  <si>
    <t>Приобретение абонементов в бассейн для детей инвалидов при наличии медицинских показаний</t>
  </si>
  <si>
    <t>Кол-во семейных абонем. на посещение бассейна родителей с детьми-инвалидами (шт.)</t>
  </si>
  <si>
    <t>4.3.</t>
  </si>
  <si>
    <t>Проведение социологического опроса совместно с ТГУ по проблемам социальной интеграции инвалидов, включая детей-инвалидов в городе Твери с привлечением общественных организаций инвалидов.</t>
  </si>
  <si>
    <t>Кол-во проведенных соц. опросов по проблемам соц. интеграции инвалидов.</t>
  </si>
  <si>
    <t>4.4.</t>
  </si>
  <si>
    <t>Разработка и издание информационного материала о льготах, гарантиях и мерах социальной поддержки инвалидов в Тверской области (совместно с Департаментом социальной защиты населения администрации Тверской области.</t>
  </si>
  <si>
    <t>Кол-во информ. изданий о льготах, гарантиях и мерах социальной поддержки инвалидов.</t>
  </si>
  <si>
    <t>4.5.</t>
  </si>
  <si>
    <t>Проведение круглых столов с участием общественных организаций инвалидов.</t>
  </si>
  <si>
    <t>Число круглых столов с участием общественных организаций</t>
  </si>
  <si>
    <t>4.6.</t>
  </si>
  <si>
    <t>Организация концертной площадки для выступления людей с ограниченными возможностями в День города</t>
  </si>
  <si>
    <t>Кол-во концерт. площадок для выступления людей с огр. возможн. в День города.</t>
  </si>
  <si>
    <t>4.7.</t>
  </si>
  <si>
    <t>Организация поездки на теплоходе для семей с детьми-инвалидами ко Дню защиты детей совместно с Территориальным отделом социальной защиты населения.</t>
  </si>
  <si>
    <t>Кол-во прогул. рейсов на теплоходе для семей с детьми-инвалидами ко Дню защиты детей.</t>
  </si>
  <si>
    <t>4.8.</t>
  </si>
  <si>
    <t>Оказание помощи общественной организации "Родители детей-инвалидов" в организации летнего отдыха детей инвалидов - членов организации.</t>
  </si>
  <si>
    <t>Кол-во детей-инвалидов, членов общ. орг. "Род. детей-инвалидов", приним. участие в походах (ежегодно).</t>
  </si>
  <si>
    <t>4.9.</t>
  </si>
  <si>
    <t>Оборудование на базе МОУ ДО ДООЛ "Романтик" дачу для отдыха детей инвалидов, в том числе:</t>
  </si>
  <si>
    <t>Кол-во дач (корпусов) оборудованных для отдыха детей инвалидов, в т.ч. ПСД.</t>
  </si>
  <si>
    <t>1 ПСД</t>
  </si>
  <si>
    <t>- разработка проектно сметной документации по ремонту МОУ ДО ДООЛ "Романтик";</t>
  </si>
  <si>
    <t>- осуществление ремонтных работ в МОУ ДО ДООЛ "Романтик".</t>
  </si>
  <si>
    <t>Оказание адресной социальной помощи членам общественной организации родителей детей-инвалидов города Твери на обучение детей с выраженным нарушением социальной адаптации навыкам письма и счета.</t>
  </si>
  <si>
    <t>Количество детей получивших обучение</t>
  </si>
  <si>
    <t>Социокультурная реабилитация инвалидов, развитие адаптивной физической культуры для инвалидов</t>
  </si>
  <si>
    <t>5.1.</t>
  </si>
  <si>
    <t>Приобретение переносных пандусов.</t>
  </si>
  <si>
    <t>Количество переносных пандусов (шт.)</t>
  </si>
  <si>
    <t>Управление по культуре спорту и делам молодежи администрации города</t>
  </si>
  <si>
    <t>5.2.</t>
  </si>
  <si>
    <t>Приобретение спортивного инвентаря для детей с ограниченными возможностями в МОУ ДОД ДЮСШ, МОУ ДООД ДЮСШ "Тверь"</t>
  </si>
  <si>
    <t>Приобр. кол-во ед. спортив. инвентаря для слабовид. детей</t>
  </si>
  <si>
    <t>5.3.</t>
  </si>
  <si>
    <t>Разработка и внедрение программы дистанционного обучения детей с ограниченными возможностями изобразительному искусству на базе МБОУ ДОД ДХШ им. В.А. Серова</t>
  </si>
  <si>
    <t>Количество обучающ. детей</t>
  </si>
  <si>
    <t>5.3.1.</t>
  </si>
  <si>
    <t>Разработка программ обучения</t>
  </si>
  <si>
    <t>Применение инновационных технологий в реабилитации детей инвалидов</t>
  </si>
  <si>
    <t>5.3.2.</t>
  </si>
  <si>
    <t>Обучение преподавателей для дистанционной работы с детьми с ограниченными возможностями (посещение семинаров и тренингов в г. Москве, транспортные расходы)</t>
  </si>
  <si>
    <t>Профессиональная подготовка специалистов</t>
  </si>
  <si>
    <t>5.3.3.</t>
  </si>
  <si>
    <t>Оснащение помещений ДХШ специальным оборудованием, подключение высокоскоростного интернета (вебкамеры, мониторы, дистанционные микрофоны и т.д.)</t>
  </si>
  <si>
    <t>Количество приобр. комплектов оборудования (ед.)</t>
  </si>
  <si>
    <t>5.4.</t>
  </si>
  <si>
    <t>Организация групповых занятий для детей с синдромом Дауна (слушанье музыки, просмотр музыкальных фильмов с комментариями) на базе МБОУ ДОД ДШИ N 1 им. М.П. Мусоргского (приобретение оборудования и нотной литературы)</t>
  </si>
  <si>
    <t>Количество ед. приобрет. оборудования (ед.)</t>
  </si>
  <si>
    <t>5.5.</t>
  </si>
  <si>
    <t>Организация концертов для слабовидящих детей-инвалидов, на базе МБОУ ДОД ДШИ N 1 им. М.П. Мусоргского</t>
  </si>
  <si>
    <t>Социальная реабилитация детей инвалидов</t>
  </si>
  <si>
    <t>5.6.</t>
  </si>
  <si>
    <t>Реализация социокультурного проекта "Музей без порогов" (МУК ТГМВЦ), в том числе:</t>
  </si>
  <si>
    <t>- организация выставки "Арт-терапия" (художественное творчество детей-сирот, детей из специализированных детских учреждений);</t>
  </si>
  <si>
    <t>- проведение пресс-конференции "Социокультурная деятельность МУК ТГМВЦ", посвященная роли художественного музея в социокультурной реабилитации и интеграции в общество людей с ограниченными возможностями средствами изобразительного искусства;</t>
  </si>
  <si>
    <t>- проведение круглых столов "музей как пример доступности культурной среды для инвалидов"</t>
  </si>
  <si>
    <t>5.7.</t>
  </si>
  <si>
    <t>Реализация проекта "Библиотека - центр социальной реабилитации"</t>
  </si>
  <si>
    <t>5.7.1.</t>
  </si>
  <si>
    <t>Индивидуальное обслуживание инвалидов на дому и в стенах библиотеки</t>
  </si>
  <si>
    <t>Обеспечение доступа к библ. фонду</t>
  </si>
  <si>
    <t>5.7.2.</t>
  </si>
  <si>
    <t>Работа с коллективом детей из реабилитационного центра для дошкольников (2 раза в месяц) и ГУ СКОШ седьмого вида (1раз в месяц)</t>
  </si>
  <si>
    <t>5.7.3.</t>
  </si>
  <si>
    <t>Предоставление библиотечных услуг при помощи информационных технологий для людей с ограниченными возможностями:</t>
  </si>
  <si>
    <t>Оказание библиотечных услуг с применением информационных технологий</t>
  </si>
  <si>
    <t>- предоставление свободного доступа с любого места обслуживания ко всем информационным ресурсам МКУК "МБС г. Твери", к электронному каталогу и библиотечному фонду, позволяющий получать необходимую информацию из широкого набора информационных ресурсов МКУК "МБС г. Твери" и собственно Интернет;</t>
  </si>
  <si>
    <t>- запись в библиотеку и получение электронного читательского билета;</t>
  </si>
  <si>
    <t>- предоставление возможности производить дистанционный поиск, заказ и доставку необходимой информации из фондов МКУК "МБС г. Твери"</t>
  </si>
  <si>
    <t>- предоставление свободного доступа к справочно-правовым базам "Гарант" и "КонсультантПлюс";</t>
  </si>
  <si>
    <t>- предоставление возможности делать заказ на пакет правовых документов;</t>
  </si>
  <si>
    <t>- получение на дом электронных изданий и аудиокниг из фондов МКУК "МБС г. Твери";</t>
  </si>
  <si>
    <t>- прохождение бесплатных курсов обучения компьютерной грамотности и работе в Интернет при ЦГБ им. А.И. Герцена.</t>
  </si>
  <si>
    <t>5.7.4.</t>
  </si>
  <si>
    <t>Создание центра обслуживания инвалидов на базе библиотеки - филиала N 2 им. М.Е. Салтыкова-Щедрина: обеспечение людям с ограниченными возможностями равноценного доступа к услугам библиотеки (приобретение специализированного оборудования, переоборудование входных групп, ремонт помещений, ремонт системы отопления)</t>
  </si>
  <si>
    <t>Отремон. объектов</t>
  </si>
  <si>
    <t>Кол-во приобретенного оборудования</t>
  </si>
  <si>
    <t>Социальное партнерство. Взаимодействие с общественными организациями инвалидов</t>
  </si>
  <si>
    <t>6.1.</t>
  </si>
  <si>
    <t>Создание координационного Совета общественных организаций инвалидов</t>
  </si>
  <si>
    <t>Координация взаимодействия Общественных организаций инвалидов и муниципалитета по проблемам помощи инвалидам.</t>
  </si>
  <si>
    <t>6.2.</t>
  </si>
  <si>
    <t>Взаимодействие общественных организаций и структурных подразделений администрации города в вопросах контроля за соблюдением беспрепятственного доступа инвалидов и маломобильных групп населения к объектам социальной инфраструктуры.</t>
  </si>
  <si>
    <t>Привлечение общественных организаций инвалидов к решению проблем создания безбарьерной среды для людей с ограниченными возможностями.</t>
  </si>
  <si>
    <t>6.3.</t>
  </si>
  <si>
    <t>Организация конкурса социальных проектов среди общественных организаций на получение грантов администрации города</t>
  </si>
  <si>
    <t>В рамках ГЦП "Социальная поддержка населения города Твери на 2012-2014 годы"</t>
  </si>
  <si>
    <t>Реализация социально-значимых проектов и программ</t>
  </si>
  <si>
    <t>6.4.</t>
  </si>
  <si>
    <t>Обеспечение финансовой поддержки издания информационного бюллетеня для инвалидов на страницах газеты "Так живем"</t>
  </si>
  <si>
    <t>Количество экземпляров (шт.)</t>
  </si>
  <si>
    <t>ИТОГО:</t>
  </si>
  <si>
    <t xml:space="preserve">
1.5.2.</t>
  </si>
  <si>
    <t xml:space="preserve">Перечень мероприятий долгосрочной целевой программы </t>
  </si>
  <si>
    <t>Начальник управления социальной политики администрации города                                                                                                                                     А.Я. Агроскин</t>
  </si>
  <si>
    <t>от "26_" _декабря____ 2013 г. № __1637_________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</si>
</sst>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1"/>
      <name val="Calibri"/>
      <family val="2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4" fontId="6" fillId="0" borderId="1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1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applyFont="1" applyFill="1" applyBorder="1"/>
    <xf numFmtId="16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10" fillId="0" borderId="0" xfId="0" applyFont="1"/>
    <xf numFmtId="164" fontId="6" fillId="0" borderId="0" xfId="0" applyNumberFormat="1" applyFont="1" applyFill="1" applyBorder="1"/>
    <xf numFmtId="0" fontId="2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arantf1://16203370.0/" TargetMode="External"/><Relationship Id="rId13" Type="http://schemas.openxmlformats.org/officeDocument/2006/relationships/hyperlink" Target="garantf1://10064504.0/" TargetMode="External"/><Relationship Id="rId3" Type="http://schemas.openxmlformats.org/officeDocument/2006/relationships/hyperlink" Target="garantf1://16203370.0/" TargetMode="External"/><Relationship Id="rId7" Type="http://schemas.openxmlformats.org/officeDocument/2006/relationships/hyperlink" Target="garantf1://16203370.0/" TargetMode="External"/><Relationship Id="rId12" Type="http://schemas.openxmlformats.org/officeDocument/2006/relationships/hyperlink" Target="garantf1://1205770.9815/" TargetMode="External"/><Relationship Id="rId2" Type="http://schemas.openxmlformats.org/officeDocument/2006/relationships/hyperlink" Target="garantf1://16237755.1000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garantf1://16203370.0/" TargetMode="External"/><Relationship Id="rId6" Type="http://schemas.openxmlformats.org/officeDocument/2006/relationships/hyperlink" Target="garantf1://16203370.0/" TargetMode="External"/><Relationship Id="rId11" Type="http://schemas.openxmlformats.org/officeDocument/2006/relationships/hyperlink" Target="garantf1://16203370.0/" TargetMode="External"/><Relationship Id="rId5" Type="http://schemas.openxmlformats.org/officeDocument/2006/relationships/hyperlink" Target="garantf1://16203370.0/" TargetMode="External"/><Relationship Id="rId15" Type="http://schemas.openxmlformats.org/officeDocument/2006/relationships/hyperlink" Target="garantf1://16203370.0/" TargetMode="External"/><Relationship Id="rId10" Type="http://schemas.openxmlformats.org/officeDocument/2006/relationships/hyperlink" Target="garantf1://16203370.0/" TargetMode="External"/><Relationship Id="rId4" Type="http://schemas.openxmlformats.org/officeDocument/2006/relationships/hyperlink" Target="garantf1://16203370.0/" TargetMode="External"/><Relationship Id="rId9" Type="http://schemas.openxmlformats.org/officeDocument/2006/relationships/hyperlink" Target="garantf1://16203370.0/" TargetMode="External"/><Relationship Id="rId14" Type="http://schemas.openxmlformats.org/officeDocument/2006/relationships/hyperlink" Target="garantf1://16244468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42"/>
  <sheetViews>
    <sheetView tabSelected="1" view="pageBreakPreview" topLeftCell="A2" zoomScale="60" zoomScaleNormal="90" workbookViewId="0">
      <selection activeCell="L4" sqref="L4:P4"/>
    </sheetView>
  </sheetViews>
  <sheetFormatPr defaultRowHeight="15" x14ac:dyDescent="0.25"/>
  <cols>
    <col min="1" max="1" width="7.7109375" style="1" customWidth="1"/>
    <col min="2" max="2" width="22.85546875" style="1" customWidth="1"/>
    <col min="3" max="3" width="15.42578125" style="1" customWidth="1"/>
    <col min="4" max="4" width="11.42578125" style="1" customWidth="1"/>
    <col min="5" max="5" width="12.7109375" style="5" customWidth="1"/>
    <col min="6" max="6" width="9.42578125" style="5" bestFit="1" customWidth="1"/>
    <col min="7" max="7" width="9.140625" style="5" customWidth="1"/>
    <col min="8" max="8" width="9" style="5" customWidth="1"/>
    <col min="9" max="9" width="19" style="5" customWidth="1"/>
    <col min="10" max="10" width="15.140625" style="5" customWidth="1"/>
    <col min="11" max="12" width="9.140625" style="5" customWidth="1"/>
    <col min="13" max="15" width="9.140625" style="1" customWidth="1"/>
    <col min="16" max="16" width="18" style="1" customWidth="1"/>
  </cols>
  <sheetData>
    <row r="2" spans="1:16" s="8" customFormat="1" ht="12.75" x14ac:dyDescent="0.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118" t="s">
        <v>135</v>
      </c>
      <c r="M2" s="118"/>
      <c r="N2" s="118"/>
      <c r="O2" s="118"/>
      <c r="P2" s="118"/>
    </row>
    <row r="3" spans="1:16" s="8" customFormat="1" ht="12.75" x14ac:dyDescent="0.2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118" t="s">
        <v>136</v>
      </c>
      <c r="M3" s="118"/>
      <c r="N3" s="118"/>
      <c r="O3" s="118"/>
      <c r="P3" s="118"/>
    </row>
    <row r="4" spans="1:16" s="8" customFormat="1" ht="12.75" x14ac:dyDescent="0.2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118" t="s">
        <v>324</v>
      </c>
      <c r="M4" s="118"/>
      <c r="N4" s="118"/>
      <c r="O4" s="118"/>
      <c r="P4" s="118"/>
    </row>
    <row r="5" spans="1:16" s="8" customFormat="1" ht="12.75" x14ac:dyDescent="0.2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11"/>
      <c r="M5" s="11"/>
      <c r="N5" s="11"/>
      <c r="O5" s="11"/>
      <c r="P5" s="11"/>
    </row>
    <row r="6" spans="1:16" s="8" customFormat="1" ht="12.75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11"/>
      <c r="M6" s="11"/>
      <c r="N6" s="11"/>
      <c r="O6" s="11"/>
      <c r="P6" s="11"/>
    </row>
    <row r="7" spans="1:16" s="8" customFormat="1" ht="12.75" x14ac:dyDescent="0.2">
      <c r="A7" s="9"/>
      <c r="B7" s="9"/>
      <c r="C7" s="9"/>
      <c r="D7" s="9"/>
      <c r="E7" s="10"/>
      <c r="F7" s="10"/>
      <c r="G7" s="10"/>
      <c r="H7" s="10"/>
      <c r="I7" s="10"/>
      <c r="J7" s="10"/>
      <c r="K7" s="10"/>
      <c r="L7" s="112" t="s">
        <v>126</v>
      </c>
      <c r="M7" s="112"/>
      <c r="N7" s="112"/>
      <c r="O7" s="112"/>
      <c r="P7" s="112"/>
    </row>
    <row r="8" spans="1:16" s="8" customFormat="1" ht="12.75" x14ac:dyDescent="0.2">
      <c r="A8" s="9"/>
      <c r="B8" s="9"/>
      <c r="C8" s="9"/>
      <c r="D8" s="9"/>
      <c r="E8" s="10"/>
      <c r="F8" s="10"/>
      <c r="G8" s="10"/>
      <c r="H8" s="10"/>
      <c r="I8" s="10"/>
      <c r="J8" s="10"/>
      <c r="K8" s="10"/>
      <c r="L8" s="112" t="s">
        <v>127</v>
      </c>
      <c r="M8" s="112"/>
      <c r="N8" s="112"/>
      <c r="O8" s="112"/>
      <c r="P8" s="112"/>
    </row>
    <row r="9" spans="1:16" s="8" customFormat="1" ht="12.75" x14ac:dyDescent="0.2">
      <c r="A9" s="9"/>
      <c r="B9" s="9"/>
      <c r="C9" s="9"/>
      <c r="D9" s="9"/>
      <c r="E9" s="10"/>
      <c r="F9" s="10"/>
      <c r="G9" s="10"/>
      <c r="H9" s="10"/>
      <c r="I9" s="10"/>
      <c r="J9" s="10"/>
      <c r="K9" s="10"/>
      <c r="L9" s="113" t="s">
        <v>128</v>
      </c>
      <c r="M9" s="113"/>
      <c r="N9" s="113"/>
      <c r="O9" s="113"/>
      <c r="P9" s="113"/>
    </row>
    <row r="10" spans="1:16" s="8" customFormat="1" ht="12.75" x14ac:dyDescent="0.2">
      <c r="A10" s="9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4"/>
      <c r="M10" s="4"/>
      <c r="N10" s="4"/>
      <c r="O10" s="4"/>
      <c r="P10" s="4"/>
    </row>
    <row r="11" spans="1:16" s="78" customFormat="1" ht="20.25" customHeight="1" x14ac:dyDescent="0.25">
      <c r="A11" s="114" t="s">
        <v>322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16" s="78" customFormat="1" ht="18.75" x14ac:dyDescent="0.25">
      <c r="A12" s="114" t="s">
        <v>141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</row>
    <row r="13" spans="1:16" ht="15.75" x14ac:dyDescent="0.25">
      <c r="A13" s="12" t="s">
        <v>142</v>
      </c>
      <c r="P13" s="2" t="s">
        <v>0</v>
      </c>
    </row>
    <row r="14" spans="1:16" x14ac:dyDescent="0.25">
      <c r="A14" s="107" t="s">
        <v>122</v>
      </c>
      <c r="B14" s="107" t="s">
        <v>1</v>
      </c>
      <c r="C14" s="107" t="s">
        <v>2</v>
      </c>
      <c r="D14" s="107"/>
      <c r="E14" s="107"/>
      <c r="F14" s="107"/>
      <c r="G14" s="107"/>
      <c r="H14" s="107"/>
      <c r="I14" s="107" t="s">
        <v>3</v>
      </c>
      <c r="J14" s="107"/>
      <c r="K14" s="107"/>
      <c r="L14" s="107"/>
      <c r="M14" s="107"/>
      <c r="N14" s="107"/>
      <c r="O14" s="107"/>
      <c r="P14" s="107" t="s">
        <v>4</v>
      </c>
    </row>
    <row r="15" spans="1:16" ht="61.5" customHeight="1" x14ac:dyDescent="0.25">
      <c r="A15" s="107"/>
      <c r="B15" s="107"/>
      <c r="C15" s="107" t="s">
        <v>5</v>
      </c>
      <c r="D15" s="107" t="s">
        <v>6</v>
      </c>
      <c r="E15" s="107"/>
      <c r="F15" s="107"/>
      <c r="G15" s="107"/>
      <c r="H15" s="107"/>
      <c r="I15" s="94" t="s">
        <v>7</v>
      </c>
      <c r="J15" s="94" t="s">
        <v>8</v>
      </c>
      <c r="K15" s="107" t="s">
        <v>9</v>
      </c>
      <c r="L15" s="107"/>
      <c r="M15" s="107"/>
      <c r="N15" s="107"/>
      <c r="O15" s="107"/>
      <c r="P15" s="107"/>
    </row>
    <row r="16" spans="1:16" ht="33" customHeight="1" x14ac:dyDescent="0.25">
      <c r="A16" s="107"/>
      <c r="B16" s="107"/>
      <c r="C16" s="107"/>
      <c r="D16" s="14">
        <v>2011</v>
      </c>
      <c r="E16" s="15">
        <v>2012</v>
      </c>
      <c r="F16" s="15">
        <v>2013</v>
      </c>
      <c r="G16" s="15">
        <v>2014</v>
      </c>
      <c r="H16" s="15">
        <v>2015</v>
      </c>
      <c r="I16" s="94"/>
      <c r="J16" s="94"/>
      <c r="K16" s="15">
        <v>2011</v>
      </c>
      <c r="L16" s="15">
        <v>2012</v>
      </c>
      <c r="M16" s="14">
        <v>2013</v>
      </c>
      <c r="N16" s="14">
        <v>2014</v>
      </c>
      <c r="O16" s="14">
        <v>2015</v>
      </c>
      <c r="P16" s="107"/>
    </row>
    <row r="17" spans="1:16" x14ac:dyDescent="0.25">
      <c r="A17" s="14">
        <v>1</v>
      </c>
      <c r="B17" s="14">
        <v>2</v>
      </c>
      <c r="C17" s="14">
        <v>3</v>
      </c>
      <c r="D17" s="14">
        <v>4</v>
      </c>
      <c r="E17" s="15">
        <v>5</v>
      </c>
      <c r="F17" s="15">
        <v>6</v>
      </c>
      <c r="G17" s="15">
        <v>7</v>
      </c>
      <c r="H17" s="15">
        <v>8</v>
      </c>
      <c r="I17" s="15">
        <v>9</v>
      </c>
      <c r="J17" s="15">
        <v>10</v>
      </c>
      <c r="K17" s="15">
        <v>11</v>
      </c>
      <c r="L17" s="15">
        <v>12</v>
      </c>
      <c r="M17" s="14">
        <v>13</v>
      </c>
      <c r="N17" s="14">
        <v>14</v>
      </c>
      <c r="O17" s="14">
        <v>15</v>
      </c>
      <c r="P17" s="14">
        <v>16</v>
      </c>
    </row>
    <row r="18" spans="1:16" ht="29.25" customHeight="1" x14ac:dyDescent="0.25">
      <c r="A18" s="16">
        <v>1</v>
      </c>
      <c r="B18" s="16" t="s">
        <v>10</v>
      </c>
      <c r="C18" s="17">
        <f>D18+E18+F18+G18+H18</f>
        <v>530867.19999999995</v>
      </c>
      <c r="D18" s="17">
        <f>D20+D21+D22+D23</f>
        <v>213777</v>
      </c>
      <c r="E18" s="18">
        <f>E20+E21+E22+E23</f>
        <v>301629.5</v>
      </c>
      <c r="F18" s="18">
        <f>F20+F21+F22+F23</f>
        <v>14860.699999999999</v>
      </c>
      <c r="G18" s="18">
        <f>G20+G21+G22+G23</f>
        <v>300</v>
      </c>
      <c r="H18" s="18">
        <f>H20+H21+H22+H23</f>
        <v>300</v>
      </c>
      <c r="I18" s="19"/>
      <c r="J18" s="19"/>
      <c r="K18" s="19"/>
      <c r="L18" s="19"/>
      <c r="M18" s="16"/>
      <c r="N18" s="16"/>
      <c r="O18" s="16"/>
      <c r="P18" s="16"/>
    </row>
    <row r="19" spans="1:16" x14ac:dyDescent="0.25">
      <c r="A19" s="14"/>
      <c r="B19" s="20" t="s">
        <v>11</v>
      </c>
      <c r="C19" s="21"/>
      <c r="D19" s="21"/>
      <c r="E19" s="22"/>
      <c r="F19" s="22"/>
      <c r="G19" s="22"/>
      <c r="H19" s="22"/>
      <c r="I19" s="15"/>
      <c r="J19" s="15"/>
      <c r="K19" s="15"/>
      <c r="L19" s="15"/>
      <c r="M19" s="14"/>
      <c r="N19" s="14"/>
      <c r="O19" s="14"/>
      <c r="P19" s="14"/>
    </row>
    <row r="20" spans="1:16" x14ac:dyDescent="0.25">
      <c r="A20" s="14"/>
      <c r="B20" s="20" t="s">
        <v>12</v>
      </c>
      <c r="C20" s="21">
        <f>D20+E20+F20+G20+H20</f>
        <v>256340.8</v>
      </c>
      <c r="D20" s="21">
        <f>D62</f>
        <v>105706</v>
      </c>
      <c r="E20" s="22">
        <f>E62+E160+E165</f>
        <v>150634.79999999999</v>
      </c>
      <c r="F20" s="22">
        <f>F62+F160+F165</f>
        <v>0</v>
      </c>
      <c r="G20" s="22"/>
      <c r="H20" s="22"/>
      <c r="I20" s="15"/>
      <c r="J20" s="15"/>
      <c r="K20" s="15"/>
      <c r="L20" s="15"/>
      <c r="M20" s="14"/>
      <c r="N20" s="14"/>
      <c r="O20" s="14"/>
      <c r="P20" s="14"/>
    </row>
    <row r="21" spans="1:16" x14ac:dyDescent="0.25">
      <c r="A21" s="14"/>
      <c r="B21" s="20" t="s">
        <v>13</v>
      </c>
      <c r="C21" s="21">
        <f>D21+E21+F21+G21+H21</f>
        <v>144065</v>
      </c>
      <c r="D21" s="21">
        <f>D63</f>
        <v>52853</v>
      </c>
      <c r="E21" s="22">
        <f>E63+E161+E166</f>
        <v>77872.7</v>
      </c>
      <c r="F21" s="22">
        <f>F63+F161+F166</f>
        <v>13339.3</v>
      </c>
      <c r="G21" s="22"/>
      <c r="H21" s="22"/>
      <c r="I21" s="15"/>
      <c r="J21" s="15"/>
      <c r="K21" s="15"/>
      <c r="L21" s="15"/>
      <c r="M21" s="14"/>
      <c r="N21" s="14"/>
      <c r="O21" s="14"/>
      <c r="P21" s="14"/>
    </row>
    <row r="22" spans="1:16" x14ac:dyDescent="0.25">
      <c r="A22" s="14"/>
      <c r="B22" s="20" t="s">
        <v>14</v>
      </c>
      <c r="C22" s="21">
        <f>D22+E22+F22+G22+H22</f>
        <v>87057.9</v>
      </c>
      <c r="D22" s="21">
        <f>D25+D26+D29+D33+D36+D53+D54+D55+D56+D57+D58+D59+D64</f>
        <v>11814.5</v>
      </c>
      <c r="E22" s="22">
        <f>E25+E26+E29+E33+E36+E53+E54+E55+E56+E57+E58+E59+E64</f>
        <v>73122</v>
      </c>
      <c r="F22" s="22">
        <f>F25+F26+F29+F33+F36+F53+F54+F55+F56+F57+F58+F59+F64</f>
        <v>1521.3999999999999</v>
      </c>
      <c r="G22" s="22">
        <f>G25+G26+G29+G33+G36+G53+G54+G55+G56+G57+G58+G59+G64</f>
        <v>300</v>
      </c>
      <c r="H22" s="22">
        <f>H25+H26+H29+H33+H36+H53+H54+H55+H56+H57+H58+H59+H64</f>
        <v>300</v>
      </c>
      <c r="I22" s="15"/>
      <c r="J22" s="15"/>
      <c r="K22" s="15"/>
      <c r="L22" s="15"/>
      <c r="M22" s="14"/>
      <c r="N22" s="14"/>
      <c r="O22" s="14"/>
      <c r="P22" s="14"/>
    </row>
    <row r="23" spans="1:16" ht="102" customHeight="1" x14ac:dyDescent="0.25">
      <c r="A23" s="14"/>
      <c r="B23" s="23" t="s">
        <v>15</v>
      </c>
      <c r="C23" s="21">
        <f>D23+E23+F23+G23+H23</f>
        <v>43403.5</v>
      </c>
      <c r="D23" s="21">
        <f>D65</f>
        <v>43403.5</v>
      </c>
      <c r="E23" s="22"/>
      <c r="F23" s="22"/>
      <c r="G23" s="22"/>
      <c r="H23" s="22"/>
      <c r="I23" s="15"/>
      <c r="J23" s="15"/>
      <c r="K23" s="15"/>
      <c r="L23" s="15"/>
      <c r="M23" s="14"/>
      <c r="N23" s="14"/>
      <c r="O23" s="14"/>
      <c r="P23" s="14"/>
    </row>
    <row r="24" spans="1:16" ht="71.25" customHeight="1" x14ac:dyDescent="0.25">
      <c r="A24" s="24"/>
      <c r="B24" s="25" t="s">
        <v>140</v>
      </c>
      <c r="C24" s="26">
        <f>E24</f>
        <v>1265.5</v>
      </c>
      <c r="D24" s="21"/>
      <c r="E24" s="26">
        <v>1265.5</v>
      </c>
      <c r="F24" s="22"/>
      <c r="G24" s="22"/>
      <c r="H24" s="22"/>
      <c r="I24" s="15"/>
      <c r="J24" s="15"/>
      <c r="K24" s="15"/>
      <c r="L24" s="15"/>
      <c r="M24" s="14"/>
      <c r="N24" s="14"/>
      <c r="O24" s="14"/>
      <c r="P24" s="14"/>
    </row>
    <row r="25" spans="1:16" ht="240" customHeight="1" x14ac:dyDescent="0.25">
      <c r="A25" s="14" t="s">
        <v>120</v>
      </c>
      <c r="B25" s="20" t="s">
        <v>16</v>
      </c>
      <c r="C25" s="27" t="s">
        <v>17</v>
      </c>
      <c r="D25" s="27"/>
      <c r="E25" s="28"/>
      <c r="F25" s="28"/>
      <c r="G25" s="15"/>
      <c r="H25" s="15"/>
      <c r="I25" s="15" t="s">
        <v>18</v>
      </c>
      <c r="J25" s="15"/>
      <c r="K25" s="15"/>
      <c r="L25" s="15"/>
      <c r="M25" s="14"/>
      <c r="N25" s="14"/>
      <c r="O25" s="14"/>
      <c r="P25" s="14" t="s">
        <v>19</v>
      </c>
    </row>
    <row r="26" spans="1:16" ht="144" x14ac:dyDescent="0.25">
      <c r="A26" s="14" t="s">
        <v>20</v>
      </c>
      <c r="B26" s="20" t="s">
        <v>143</v>
      </c>
      <c r="C26" s="27" t="s">
        <v>17</v>
      </c>
      <c r="D26" s="27"/>
      <c r="E26" s="28"/>
      <c r="F26" s="28"/>
      <c r="G26" s="15"/>
      <c r="H26" s="15"/>
      <c r="I26" s="15" t="s">
        <v>18</v>
      </c>
      <c r="J26" s="15"/>
      <c r="K26" s="15"/>
      <c r="L26" s="15"/>
      <c r="M26" s="14"/>
      <c r="N26" s="14"/>
      <c r="O26" s="14"/>
      <c r="P26" s="14" t="s">
        <v>19</v>
      </c>
    </row>
    <row r="27" spans="1:16" ht="151.5" customHeight="1" x14ac:dyDescent="0.25">
      <c r="A27" s="14" t="s">
        <v>21</v>
      </c>
      <c r="B27" s="20" t="s">
        <v>22</v>
      </c>
      <c r="C27" s="27" t="s">
        <v>17</v>
      </c>
      <c r="D27" s="27"/>
      <c r="E27" s="28"/>
      <c r="F27" s="28"/>
      <c r="G27" s="15"/>
      <c r="H27" s="15"/>
      <c r="I27" s="15" t="s">
        <v>18</v>
      </c>
      <c r="J27" s="15"/>
      <c r="K27" s="15"/>
      <c r="L27" s="15"/>
      <c r="M27" s="14"/>
      <c r="N27" s="14"/>
      <c r="O27" s="14"/>
      <c r="P27" s="14" t="s">
        <v>19</v>
      </c>
    </row>
    <row r="28" spans="1:16" ht="240.75" customHeight="1" x14ac:dyDescent="0.25">
      <c r="A28" s="14" t="s">
        <v>23</v>
      </c>
      <c r="B28" s="20" t="s">
        <v>145</v>
      </c>
      <c r="C28" s="27" t="s">
        <v>17</v>
      </c>
      <c r="D28" s="27"/>
      <c r="E28" s="28"/>
      <c r="F28" s="28"/>
      <c r="G28" s="15"/>
      <c r="H28" s="15"/>
      <c r="I28" s="15" t="s">
        <v>18</v>
      </c>
      <c r="J28" s="15"/>
      <c r="K28" s="15"/>
      <c r="L28" s="15"/>
      <c r="M28" s="14"/>
      <c r="N28" s="14"/>
      <c r="O28" s="14"/>
      <c r="P28" s="14" t="s">
        <v>19</v>
      </c>
    </row>
    <row r="29" spans="1:16" s="3" customFormat="1" ht="92.25" customHeight="1" x14ac:dyDescent="0.25">
      <c r="A29" s="14" t="s">
        <v>24</v>
      </c>
      <c r="B29" s="20" t="s">
        <v>25</v>
      </c>
      <c r="C29" s="21">
        <f>D29+E29+F29+G29+H29</f>
        <v>1767</v>
      </c>
      <c r="D29" s="21">
        <f>D30+D31+D32</f>
        <v>500</v>
      </c>
      <c r="E29" s="22">
        <f>E30+E31+E32</f>
        <v>700</v>
      </c>
      <c r="F29" s="22">
        <f>F30+F31+F32</f>
        <v>567</v>
      </c>
      <c r="G29" s="22"/>
      <c r="H29" s="22"/>
      <c r="I29" s="15" t="s">
        <v>26</v>
      </c>
      <c r="J29" s="15">
        <f>L29+M29</f>
        <v>4</v>
      </c>
      <c r="K29" s="15" t="s">
        <v>27</v>
      </c>
      <c r="L29" s="15">
        <v>1</v>
      </c>
      <c r="M29" s="14">
        <v>3</v>
      </c>
      <c r="N29" s="14"/>
      <c r="O29" s="14"/>
      <c r="P29" s="14"/>
    </row>
    <row r="30" spans="1:16" ht="212.25" customHeight="1" x14ac:dyDescent="0.25">
      <c r="A30" s="14" t="s">
        <v>28</v>
      </c>
      <c r="B30" s="20" t="s">
        <v>144</v>
      </c>
      <c r="C30" s="27" t="s">
        <v>17</v>
      </c>
      <c r="D30" s="27"/>
      <c r="E30" s="28"/>
      <c r="F30" s="28"/>
      <c r="G30" s="15"/>
      <c r="H30" s="15"/>
      <c r="I30" s="15"/>
      <c r="J30" s="15"/>
      <c r="K30" s="15"/>
      <c r="L30" s="15"/>
      <c r="M30" s="14"/>
      <c r="N30" s="14"/>
      <c r="O30" s="14"/>
      <c r="P30" s="14" t="s">
        <v>137</v>
      </c>
    </row>
    <row r="31" spans="1:16" ht="101.25" customHeight="1" x14ac:dyDescent="0.25">
      <c r="A31" s="14" t="s">
        <v>29</v>
      </c>
      <c r="B31" s="20" t="s">
        <v>30</v>
      </c>
      <c r="C31" s="21">
        <f>D31+E31+F31+G31+H31</f>
        <v>500</v>
      </c>
      <c r="D31" s="21">
        <v>500</v>
      </c>
      <c r="E31" s="22"/>
      <c r="F31" s="22"/>
      <c r="G31" s="22"/>
      <c r="H31" s="22"/>
      <c r="I31" s="15" t="s">
        <v>31</v>
      </c>
      <c r="J31" s="15">
        <v>8</v>
      </c>
      <c r="K31" s="15">
        <v>8</v>
      </c>
      <c r="L31" s="15"/>
      <c r="M31" s="14"/>
      <c r="N31" s="14"/>
      <c r="O31" s="14"/>
      <c r="P31" s="14" t="s">
        <v>19</v>
      </c>
    </row>
    <row r="32" spans="1:16" ht="91.5" customHeight="1" x14ac:dyDescent="0.25">
      <c r="A32" s="14" t="s">
        <v>32</v>
      </c>
      <c r="B32" s="29" t="s">
        <v>33</v>
      </c>
      <c r="C32" s="21">
        <f>D32+E32+F32+G32+H32</f>
        <v>1267</v>
      </c>
      <c r="D32" s="21"/>
      <c r="E32" s="22">
        <v>700</v>
      </c>
      <c r="F32" s="22">
        <v>567</v>
      </c>
      <c r="G32" s="22"/>
      <c r="H32" s="22"/>
      <c r="I32" s="15" t="s">
        <v>34</v>
      </c>
      <c r="J32" s="15">
        <v>4</v>
      </c>
      <c r="K32" s="15"/>
      <c r="L32" s="15">
        <v>1</v>
      </c>
      <c r="M32" s="14">
        <v>3</v>
      </c>
      <c r="N32" s="14"/>
      <c r="O32" s="14"/>
      <c r="P32" s="14" t="s">
        <v>35</v>
      </c>
    </row>
    <row r="33" spans="1:16" ht="73.5" customHeight="1" x14ac:dyDescent="0.25">
      <c r="A33" s="30" t="s">
        <v>36</v>
      </c>
      <c r="B33" s="29" t="s">
        <v>37</v>
      </c>
      <c r="C33" s="31">
        <f>D33+E33+F33+G33+H33</f>
        <v>2107</v>
      </c>
      <c r="D33" s="31">
        <v>607</v>
      </c>
      <c r="E33" s="32">
        <v>900</v>
      </c>
      <c r="F33" s="32">
        <v>200</v>
      </c>
      <c r="G33" s="32">
        <v>200</v>
      </c>
      <c r="H33" s="32">
        <v>200</v>
      </c>
      <c r="I33" s="88" t="s">
        <v>40</v>
      </c>
      <c r="J33" s="33">
        <v>7</v>
      </c>
      <c r="K33" s="33" t="s">
        <v>41</v>
      </c>
      <c r="L33" s="33">
        <v>4</v>
      </c>
      <c r="M33" s="30">
        <v>1</v>
      </c>
      <c r="N33" s="30">
        <v>1</v>
      </c>
      <c r="O33" s="30">
        <v>1</v>
      </c>
      <c r="P33" s="104" t="s">
        <v>42</v>
      </c>
    </row>
    <row r="34" spans="1:16" ht="73.5" customHeight="1" x14ac:dyDescent="0.25">
      <c r="A34" s="34"/>
      <c r="B34" s="34" t="s">
        <v>38</v>
      </c>
      <c r="C34" s="35"/>
      <c r="D34" s="35"/>
      <c r="E34" s="36"/>
      <c r="F34" s="36"/>
      <c r="G34" s="36"/>
      <c r="H34" s="36"/>
      <c r="I34" s="89"/>
      <c r="J34" s="37"/>
      <c r="K34" s="37"/>
      <c r="L34" s="37"/>
      <c r="M34" s="34"/>
      <c r="N34" s="34"/>
      <c r="O34" s="34"/>
      <c r="P34" s="105"/>
    </row>
    <row r="35" spans="1:16" ht="73.5" customHeight="1" x14ac:dyDescent="0.25">
      <c r="A35" s="38"/>
      <c r="B35" s="38" t="s">
        <v>39</v>
      </c>
      <c r="C35" s="39"/>
      <c r="D35" s="39"/>
      <c r="E35" s="40"/>
      <c r="F35" s="40"/>
      <c r="G35" s="40"/>
      <c r="H35" s="40"/>
      <c r="I35" s="41"/>
      <c r="J35" s="41"/>
      <c r="K35" s="41"/>
      <c r="L35" s="41"/>
      <c r="M35" s="38"/>
      <c r="N35" s="38"/>
      <c r="O35" s="38"/>
      <c r="P35" s="42"/>
    </row>
    <row r="36" spans="1:16" s="3" customFormat="1" ht="151.15" customHeight="1" x14ac:dyDescent="0.25">
      <c r="A36" s="42" t="s">
        <v>43</v>
      </c>
      <c r="B36" s="38" t="s">
        <v>155</v>
      </c>
      <c r="C36" s="43">
        <f>D36+E36+F36+G36+H36</f>
        <v>2462.3999999999996</v>
      </c>
      <c r="D36" s="43">
        <f>D37+D38</f>
        <v>850</v>
      </c>
      <c r="E36" s="44">
        <f>E37+E38</f>
        <v>711.1</v>
      </c>
      <c r="F36" s="44">
        <f>F37+F38</f>
        <v>701.3</v>
      </c>
      <c r="G36" s="44">
        <f>G37+G38</f>
        <v>100</v>
      </c>
      <c r="H36" s="44">
        <f>H37+H38</f>
        <v>100</v>
      </c>
      <c r="I36" s="45" t="s">
        <v>46</v>
      </c>
      <c r="J36" s="45">
        <f>K36+L36+M36+N36+O36</f>
        <v>54</v>
      </c>
      <c r="K36" s="45">
        <v>28</v>
      </c>
      <c r="L36" s="45">
        <v>14</v>
      </c>
      <c r="M36" s="42">
        <v>10</v>
      </c>
      <c r="N36" s="42">
        <v>1</v>
      </c>
      <c r="O36" s="42">
        <v>1</v>
      </c>
      <c r="P36" s="42" t="s">
        <v>123</v>
      </c>
    </row>
    <row r="37" spans="1:16" s="3" customFormat="1" ht="191.25" customHeight="1" x14ac:dyDescent="0.25">
      <c r="A37" s="14" t="s">
        <v>44</v>
      </c>
      <c r="B37" s="20" t="s">
        <v>156</v>
      </c>
      <c r="C37" s="21">
        <f>D37+E37+F37+G37+H37</f>
        <v>898.3</v>
      </c>
      <c r="D37" s="21"/>
      <c r="E37" s="22">
        <v>300</v>
      </c>
      <c r="F37" s="22">
        <v>398.3</v>
      </c>
      <c r="G37" s="22">
        <v>100</v>
      </c>
      <c r="H37" s="22">
        <v>100</v>
      </c>
      <c r="I37" s="15" t="s">
        <v>46</v>
      </c>
      <c r="J37" s="15">
        <f>L37+M37+N37+O37</f>
        <v>18</v>
      </c>
      <c r="K37" s="15"/>
      <c r="L37" s="15">
        <v>8</v>
      </c>
      <c r="M37" s="14">
        <v>8</v>
      </c>
      <c r="N37" s="14">
        <v>1</v>
      </c>
      <c r="O37" s="14">
        <v>1</v>
      </c>
      <c r="P37" s="14" t="s">
        <v>123</v>
      </c>
    </row>
    <row r="38" spans="1:16" s="3" customFormat="1" ht="34.5" customHeight="1" x14ac:dyDescent="0.25">
      <c r="A38" s="115" t="s">
        <v>321</v>
      </c>
      <c r="B38" s="46" t="s">
        <v>45</v>
      </c>
      <c r="C38" s="108">
        <f>D38+E38+F38+G38+H38</f>
        <v>1564.1</v>
      </c>
      <c r="D38" s="108">
        <f>D40+D41+D45+D46+D52</f>
        <v>850</v>
      </c>
      <c r="E38" s="84">
        <f>E42+E43+E44+E47+E48+E49</f>
        <v>411.1</v>
      </c>
      <c r="F38" s="84">
        <f>F47+F49+F50+F51</f>
        <v>303</v>
      </c>
      <c r="G38" s="84"/>
      <c r="H38" s="84"/>
      <c r="I38" s="94" t="s">
        <v>46</v>
      </c>
      <c r="J38" s="94">
        <f>K38+L38+M38</f>
        <v>36</v>
      </c>
      <c r="K38" s="94">
        <v>28</v>
      </c>
      <c r="L38" s="94">
        <v>6</v>
      </c>
      <c r="M38" s="107">
        <v>2</v>
      </c>
      <c r="N38" s="107"/>
      <c r="O38" s="107"/>
      <c r="P38" s="107"/>
    </row>
    <row r="39" spans="1:16" s="3" customFormat="1" ht="21" customHeight="1" x14ac:dyDescent="0.25">
      <c r="A39" s="116"/>
      <c r="B39" s="46" t="s">
        <v>6</v>
      </c>
      <c r="C39" s="108"/>
      <c r="D39" s="108"/>
      <c r="E39" s="84"/>
      <c r="F39" s="84"/>
      <c r="G39" s="84"/>
      <c r="H39" s="84"/>
      <c r="I39" s="94"/>
      <c r="J39" s="94"/>
      <c r="K39" s="94"/>
      <c r="L39" s="94"/>
      <c r="M39" s="107"/>
      <c r="N39" s="107"/>
      <c r="O39" s="107"/>
      <c r="P39" s="104"/>
    </row>
    <row r="40" spans="1:16" s="3" customFormat="1" ht="67.5" customHeight="1" x14ac:dyDescent="0.25">
      <c r="A40" s="116"/>
      <c r="B40" s="47" t="s">
        <v>47</v>
      </c>
      <c r="C40" s="21">
        <f>D40+E40+F40+G40+H40</f>
        <v>75</v>
      </c>
      <c r="D40" s="21">
        <v>75</v>
      </c>
      <c r="E40" s="22"/>
      <c r="F40" s="22"/>
      <c r="G40" s="22"/>
      <c r="H40" s="22"/>
      <c r="I40" s="15"/>
      <c r="J40" s="15">
        <v>1</v>
      </c>
      <c r="K40" s="15">
        <v>1</v>
      </c>
      <c r="L40" s="15"/>
      <c r="M40" s="14"/>
      <c r="N40" s="14"/>
      <c r="O40" s="48"/>
      <c r="P40" s="104" t="s">
        <v>48</v>
      </c>
    </row>
    <row r="41" spans="1:16" s="3" customFormat="1" ht="64.5" customHeight="1" x14ac:dyDescent="0.25">
      <c r="A41" s="116"/>
      <c r="B41" s="47" t="s">
        <v>49</v>
      </c>
      <c r="C41" s="21">
        <f t="shared" ref="C41:C52" si="0">D41+E41+F41+G41+H41</f>
        <v>150</v>
      </c>
      <c r="D41" s="21">
        <v>150</v>
      </c>
      <c r="E41" s="22"/>
      <c r="F41" s="22"/>
      <c r="G41" s="22"/>
      <c r="H41" s="22"/>
      <c r="I41" s="15"/>
      <c r="J41" s="15">
        <v>2</v>
      </c>
      <c r="K41" s="15">
        <v>2</v>
      </c>
      <c r="L41" s="15"/>
      <c r="M41" s="14"/>
      <c r="N41" s="14"/>
      <c r="O41" s="48"/>
      <c r="P41" s="105"/>
    </row>
    <row r="42" spans="1:16" s="3" customFormat="1" ht="63.75" customHeight="1" x14ac:dyDescent="0.25">
      <c r="A42" s="116"/>
      <c r="B42" s="49" t="s">
        <v>146</v>
      </c>
      <c r="C42" s="43">
        <f t="shared" si="0"/>
        <v>21.4</v>
      </c>
      <c r="D42" s="43"/>
      <c r="E42" s="44">
        <v>21.4</v>
      </c>
      <c r="F42" s="44"/>
      <c r="G42" s="44"/>
      <c r="H42" s="44"/>
      <c r="I42" s="45"/>
      <c r="J42" s="45">
        <v>1</v>
      </c>
      <c r="K42" s="45"/>
      <c r="L42" s="45">
        <v>1</v>
      </c>
      <c r="M42" s="42"/>
      <c r="N42" s="42"/>
      <c r="O42" s="50"/>
      <c r="P42" s="34"/>
    </row>
    <row r="43" spans="1:16" s="3" customFormat="1" ht="49.5" customHeight="1" x14ac:dyDescent="0.25">
      <c r="A43" s="116"/>
      <c r="B43" s="47" t="s">
        <v>147</v>
      </c>
      <c r="C43" s="21">
        <f t="shared" si="0"/>
        <v>69</v>
      </c>
      <c r="D43" s="21"/>
      <c r="E43" s="22">
        <v>69</v>
      </c>
      <c r="F43" s="22"/>
      <c r="G43" s="22"/>
      <c r="H43" s="22"/>
      <c r="I43" s="15"/>
      <c r="J43" s="15">
        <v>1</v>
      </c>
      <c r="K43" s="15"/>
      <c r="L43" s="15">
        <v>1</v>
      </c>
      <c r="M43" s="14"/>
      <c r="N43" s="14"/>
      <c r="O43" s="48"/>
      <c r="P43" s="34"/>
    </row>
    <row r="44" spans="1:16" s="3" customFormat="1" ht="52.5" customHeight="1" x14ac:dyDescent="0.25">
      <c r="A44" s="116"/>
      <c r="B44" s="47" t="s">
        <v>148</v>
      </c>
      <c r="C44" s="21">
        <f t="shared" si="0"/>
        <v>45.7</v>
      </c>
      <c r="D44" s="21"/>
      <c r="E44" s="22">
        <v>45.7</v>
      </c>
      <c r="F44" s="22"/>
      <c r="G44" s="22"/>
      <c r="H44" s="22"/>
      <c r="I44" s="15"/>
      <c r="J44" s="15">
        <v>1</v>
      </c>
      <c r="K44" s="15"/>
      <c r="L44" s="15">
        <v>1</v>
      </c>
      <c r="M44" s="14"/>
      <c r="N44" s="14"/>
      <c r="O44" s="48"/>
      <c r="P44" s="38"/>
    </row>
    <row r="45" spans="1:16" s="3" customFormat="1" ht="48" customHeight="1" x14ac:dyDescent="0.25">
      <c r="A45" s="116"/>
      <c r="B45" s="47" t="s">
        <v>50</v>
      </c>
      <c r="C45" s="21">
        <f t="shared" si="0"/>
        <v>282</v>
      </c>
      <c r="D45" s="21">
        <v>282</v>
      </c>
      <c r="E45" s="22"/>
      <c r="F45" s="22"/>
      <c r="G45" s="22"/>
      <c r="H45" s="22"/>
      <c r="I45" s="15"/>
      <c r="J45" s="15">
        <v>1</v>
      </c>
      <c r="K45" s="15">
        <v>1</v>
      </c>
      <c r="L45" s="15"/>
      <c r="M45" s="14"/>
      <c r="N45" s="14"/>
      <c r="O45" s="14"/>
      <c r="P45" s="104" t="s">
        <v>51</v>
      </c>
    </row>
    <row r="46" spans="1:16" s="3" customFormat="1" ht="35.25" customHeight="1" x14ac:dyDescent="0.25">
      <c r="A46" s="116"/>
      <c r="B46" s="47" t="s">
        <v>149</v>
      </c>
      <c r="C46" s="21">
        <f t="shared" si="0"/>
        <v>60</v>
      </c>
      <c r="D46" s="21">
        <v>60</v>
      </c>
      <c r="E46" s="22"/>
      <c r="F46" s="22"/>
      <c r="G46" s="22"/>
      <c r="H46" s="22"/>
      <c r="I46" s="15"/>
      <c r="J46" s="15">
        <v>4</v>
      </c>
      <c r="K46" s="15">
        <v>4</v>
      </c>
      <c r="L46" s="15"/>
      <c r="M46" s="14"/>
      <c r="N46" s="14"/>
      <c r="O46" s="14"/>
      <c r="P46" s="105"/>
    </row>
    <row r="47" spans="1:16" s="3" customFormat="1" ht="90.75" customHeight="1" x14ac:dyDescent="0.25">
      <c r="A47" s="116"/>
      <c r="B47" s="47" t="s">
        <v>150</v>
      </c>
      <c r="C47" s="21">
        <f t="shared" si="0"/>
        <v>277.89999999999998</v>
      </c>
      <c r="D47" s="21"/>
      <c r="E47" s="22">
        <v>233</v>
      </c>
      <c r="F47" s="22">
        <v>44.9</v>
      </c>
      <c r="G47" s="22"/>
      <c r="H47" s="22"/>
      <c r="I47" s="15"/>
      <c r="J47" s="15">
        <v>1</v>
      </c>
      <c r="K47" s="15"/>
      <c r="L47" s="15">
        <v>1</v>
      </c>
      <c r="M47" s="14"/>
      <c r="N47" s="14"/>
      <c r="O47" s="14"/>
      <c r="P47" s="105"/>
    </row>
    <row r="48" spans="1:16" s="3" customFormat="1" ht="57.75" customHeight="1" x14ac:dyDescent="0.25">
      <c r="A48" s="116"/>
      <c r="B48" s="47" t="s">
        <v>151</v>
      </c>
      <c r="C48" s="21">
        <f>D48+E48+F48+G48+H48</f>
        <v>33.9</v>
      </c>
      <c r="D48" s="21"/>
      <c r="E48" s="22">
        <v>33.9</v>
      </c>
      <c r="F48" s="22"/>
      <c r="G48" s="22"/>
      <c r="H48" s="22"/>
      <c r="I48" s="15"/>
      <c r="J48" s="15">
        <v>1</v>
      </c>
      <c r="K48" s="15"/>
      <c r="L48" s="15">
        <v>1</v>
      </c>
      <c r="M48" s="14"/>
      <c r="N48" s="14"/>
      <c r="O48" s="14"/>
      <c r="P48" s="34"/>
    </row>
    <row r="49" spans="1:16" s="3" customFormat="1" ht="60" customHeight="1" x14ac:dyDescent="0.25">
      <c r="A49" s="116"/>
      <c r="B49" s="47" t="s">
        <v>154</v>
      </c>
      <c r="C49" s="51">
        <f>D49+E49+F49+G49+H49</f>
        <v>16.2</v>
      </c>
      <c r="D49" s="51"/>
      <c r="E49" s="52">
        <v>8.1</v>
      </c>
      <c r="F49" s="52">
        <v>8.1</v>
      </c>
      <c r="G49" s="52"/>
      <c r="H49" s="52"/>
      <c r="I49" s="52"/>
      <c r="J49" s="52">
        <v>1</v>
      </c>
      <c r="K49" s="52"/>
      <c r="L49" s="52">
        <v>1</v>
      </c>
      <c r="M49" s="53"/>
      <c r="N49" s="53"/>
      <c r="O49" s="53"/>
      <c r="P49" s="34"/>
    </row>
    <row r="50" spans="1:16" s="3" customFormat="1" ht="42" customHeight="1" x14ac:dyDescent="0.25">
      <c r="A50" s="117"/>
      <c r="B50" s="47" t="s">
        <v>152</v>
      </c>
      <c r="C50" s="21">
        <v>100</v>
      </c>
      <c r="D50" s="21"/>
      <c r="E50" s="22"/>
      <c r="F50" s="22">
        <v>100</v>
      </c>
      <c r="G50" s="22"/>
      <c r="H50" s="22"/>
      <c r="I50" s="15"/>
      <c r="J50" s="15">
        <v>1</v>
      </c>
      <c r="K50" s="15"/>
      <c r="L50" s="15"/>
      <c r="M50" s="14">
        <v>1</v>
      </c>
      <c r="N50" s="14"/>
      <c r="O50" s="14"/>
      <c r="P50" s="38"/>
    </row>
    <row r="51" spans="1:16" s="3" customFormat="1" ht="34.5" customHeight="1" x14ac:dyDescent="0.25">
      <c r="A51" s="34"/>
      <c r="B51" s="47" t="s">
        <v>157</v>
      </c>
      <c r="C51" s="21">
        <v>150</v>
      </c>
      <c r="D51" s="21"/>
      <c r="E51" s="22"/>
      <c r="F51" s="22">
        <v>150</v>
      </c>
      <c r="G51" s="22"/>
      <c r="H51" s="22"/>
      <c r="I51" s="15"/>
      <c r="J51" s="15">
        <v>1</v>
      </c>
      <c r="K51" s="15"/>
      <c r="L51" s="15"/>
      <c r="M51" s="14">
        <v>1</v>
      </c>
      <c r="N51" s="14"/>
      <c r="O51" s="14"/>
      <c r="P51" s="34"/>
    </row>
    <row r="52" spans="1:16" s="3" customFormat="1" ht="35.25" customHeight="1" x14ac:dyDescent="0.25">
      <c r="A52" s="38"/>
      <c r="B52" s="47" t="s">
        <v>52</v>
      </c>
      <c r="C52" s="21">
        <f t="shared" si="0"/>
        <v>283</v>
      </c>
      <c r="D52" s="21">
        <v>283</v>
      </c>
      <c r="E52" s="22"/>
      <c r="F52" s="22"/>
      <c r="G52" s="22"/>
      <c r="H52" s="22"/>
      <c r="I52" s="15"/>
      <c r="J52" s="15">
        <v>20</v>
      </c>
      <c r="K52" s="15">
        <v>20</v>
      </c>
      <c r="L52" s="15"/>
      <c r="M52" s="14"/>
      <c r="N52" s="14"/>
      <c r="O52" s="14"/>
      <c r="P52" s="38"/>
    </row>
    <row r="53" spans="1:16" s="3" customFormat="1" ht="150.75" customHeight="1" x14ac:dyDescent="0.25">
      <c r="A53" s="14" t="s">
        <v>53</v>
      </c>
      <c r="B53" s="20" t="s">
        <v>153</v>
      </c>
      <c r="C53" s="54" t="s">
        <v>54</v>
      </c>
      <c r="D53" s="27"/>
      <c r="E53" s="28"/>
      <c r="F53" s="28"/>
      <c r="G53" s="15"/>
      <c r="H53" s="15"/>
      <c r="I53" s="15" t="s">
        <v>55</v>
      </c>
      <c r="J53" s="15"/>
      <c r="K53" s="15"/>
      <c r="L53" s="15"/>
      <c r="M53" s="14"/>
      <c r="N53" s="14"/>
      <c r="O53" s="14"/>
      <c r="P53" s="14" t="s">
        <v>56</v>
      </c>
    </row>
    <row r="54" spans="1:16" s="3" customFormat="1" ht="55.5" customHeight="1" x14ac:dyDescent="0.25">
      <c r="A54" s="14" t="s">
        <v>57</v>
      </c>
      <c r="B54" s="20" t="s">
        <v>58</v>
      </c>
      <c r="C54" s="21">
        <f>D54+E54+F54+G54+H54</f>
        <v>500</v>
      </c>
      <c r="D54" s="21">
        <v>500</v>
      </c>
      <c r="E54" s="22"/>
      <c r="F54" s="22"/>
      <c r="G54" s="22"/>
      <c r="H54" s="22"/>
      <c r="I54" s="15" t="s">
        <v>121</v>
      </c>
      <c r="J54" s="15">
        <v>250</v>
      </c>
      <c r="K54" s="15">
        <v>250</v>
      </c>
      <c r="L54" s="15"/>
      <c r="M54" s="14"/>
      <c r="N54" s="14"/>
      <c r="O54" s="14"/>
      <c r="P54" s="14" t="s">
        <v>59</v>
      </c>
    </row>
    <row r="55" spans="1:16" s="3" customFormat="1" ht="201" customHeight="1" x14ac:dyDescent="0.25">
      <c r="A55" s="14" t="s">
        <v>60</v>
      </c>
      <c r="B55" s="20" t="s">
        <v>61</v>
      </c>
      <c r="C55" s="27" t="s">
        <v>17</v>
      </c>
      <c r="D55" s="27"/>
      <c r="E55" s="28"/>
      <c r="F55" s="28"/>
      <c r="G55" s="15"/>
      <c r="H55" s="15"/>
      <c r="I55" s="15" t="s">
        <v>62</v>
      </c>
      <c r="J55" s="15"/>
      <c r="K55" s="15"/>
      <c r="L55" s="15"/>
      <c r="M55" s="14"/>
      <c r="N55" s="14"/>
      <c r="O55" s="14"/>
      <c r="P55" s="14" t="s">
        <v>63</v>
      </c>
    </row>
    <row r="56" spans="1:16" s="3" customFormat="1" ht="201.75" customHeight="1" x14ac:dyDescent="0.25">
      <c r="A56" s="14" t="s">
        <v>64</v>
      </c>
      <c r="B56" s="20" t="s">
        <v>65</v>
      </c>
      <c r="C56" s="27" t="s">
        <v>17</v>
      </c>
      <c r="D56" s="27"/>
      <c r="E56" s="28"/>
      <c r="F56" s="28"/>
      <c r="G56" s="15"/>
      <c r="H56" s="15"/>
      <c r="I56" s="15" t="s">
        <v>66</v>
      </c>
      <c r="J56" s="15"/>
      <c r="K56" s="15"/>
      <c r="L56" s="15"/>
      <c r="M56" s="14"/>
      <c r="N56" s="14"/>
      <c r="O56" s="14"/>
      <c r="P56" s="14" t="s">
        <v>138</v>
      </c>
    </row>
    <row r="57" spans="1:16" s="3" customFormat="1" ht="210.75" customHeight="1" x14ac:dyDescent="0.25">
      <c r="A57" s="14" t="s">
        <v>67</v>
      </c>
      <c r="B57" s="20" t="s">
        <v>68</v>
      </c>
      <c r="C57" s="27" t="s">
        <v>17</v>
      </c>
      <c r="D57" s="27"/>
      <c r="E57" s="28"/>
      <c r="F57" s="28"/>
      <c r="G57" s="15"/>
      <c r="H57" s="15"/>
      <c r="I57" s="15" t="s">
        <v>69</v>
      </c>
      <c r="J57" s="15"/>
      <c r="K57" s="15"/>
      <c r="L57" s="15"/>
      <c r="M57" s="14"/>
      <c r="N57" s="14"/>
      <c r="O57" s="14"/>
      <c r="P57" s="14" t="s">
        <v>70</v>
      </c>
    </row>
    <row r="58" spans="1:16" s="3" customFormat="1" ht="134.25" customHeight="1" x14ac:dyDescent="0.25">
      <c r="A58" s="14" t="s">
        <v>71</v>
      </c>
      <c r="B58" s="20" t="s">
        <v>72</v>
      </c>
      <c r="C58" s="27" t="s">
        <v>17</v>
      </c>
      <c r="D58" s="27"/>
      <c r="E58" s="28"/>
      <c r="F58" s="28"/>
      <c r="G58" s="15"/>
      <c r="H58" s="15"/>
      <c r="I58" s="15" t="s">
        <v>73</v>
      </c>
      <c r="J58" s="15"/>
      <c r="K58" s="15"/>
      <c r="L58" s="15"/>
      <c r="M58" s="14"/>
      <c r="N58" s="14"/>
      <c r="O58" s="14"/>
      <c r="P58" s="14" t="s">
        <v>74</v>
      </c>
    </row>
    <row r="59" spans="1:16" s="3" customFormat="1" ht="161.25" customHeight="1" x14ac:dyDescent="0.25">
      <c r="A59" s="14" t="s">
        <v>75</v>
      </c>
      <c r="B59" s="20" t="s">
        <v>76</v>
      </c>
      <c r="C59" s="27" t="s">
        <v>17</v>
      </c>
      <c r="D59" s="27"/>
      <c r="E59" s="28"/>
      <c r="F59" s="28"/>
      <c r="G59" s="15"/>
      <c r="H59" s="15"/>
      <c r="I59" s="15" t="s">
        <v>77</v>
      </c>
      <c r="J59" s="15"/>
      <c r="K59" s="15"/>
      <c r="L59" s="15"/>
      <c r="M59" s="14"/>
      <c r="N59" s="14"/>
      <c r="O59" s="14"/>
      <c r="P59" s="14" t="s">
        <v>19</v>
      </c>
    </row>
    <row r="60" spans="1:16" s="3" customFormat="1" ht="75" customHeight="1" x14ac:dyDescent="0.25">
      <c r="A60" s="104" t="s">
        <v>78</v>
      </c>
      <c r="B60" s="20" t="s">
        <v>79</v>
      </c>
      <c r="C60" s="21">
        <f>D60+E60+F60+G60+H60</f>
        <v>511271</v>
      </c>
      <c r="D60" s="21">
        <f>+D62+D63+D64+D65</f>
        <v>211320</v>
      </c>
      <c r="E60" s="22">
        <f>+E62+E63+E64+E65</f>
        <v>286558.59999999998</v>
      </c>
      <c r="F60" s="22">
        <f>+F62+F63+F64+F65</f>
        <v>13392.4</v>
      </c>
      <c r="G60" s="22"/>
      <c r="H60" s="22"/>
      <c r="I60" s="15"/>
      <c r="J60" s="15"/>
      <c r="K60" s="15"/>
      <c r="L60" s="15"/>
      <c r="M60" s="14"/>
      <c r="N60" s="14"/>
      <c r="O60" s="14"/>
      <c r="P60" s="29"/>
    </row>
    <row r="61" spans="1:16" s="3" customFormat="1" ht="21" customHeight="1" x14ac:dyDescent="0.25">
      <c r="A61" s="105"/>
      <c r="B61" s="20" t="s">
        <v>11</v>
      </c>
      <c r="C61" s="21"/>
      <c r="D61" s="21"/>
      <c r="E61" s="22"/>
      <c r="F61" s="22"/>
      <c r="G61" s="22"/>
      <c r="H61" s="22"/>
      <c r="I61" s="15"/>
      <c r="J61" s="15"/>
      <c r="K61" s="15"/>
      <c r="L61" s="15"/>
      <c r="M61" s="14"/>
      <c r="N61" s="14"/>
      <c r="O61" s="14"/>
      <c r="P61" s="34"/>
    </row>
    <row r="62" spans="1:16" s="3" customFormat="1" ht="21" customHeight="1" x14ac:dyDescent="0.25">
      <c r="A62" s="105"/>
      <c r="B62" s="20" t="s">
        <v>12</v>
      </c>
      <c r="C62" s="21">
        <f>D62+E62+F62+G62+H62</f>
        <v>249537.8</v>
      </c>
      <c r="D62" s="21">
        <f>D68+D85++D101+D106+D111+D116+D131+D137+D142+D145</f>
        <v>105706</v>
      </c>
      <c r="E62" s="22">
        <f>E68+E85++E101+E106+E111+E116+E131+E137+E142+E145</f>
        <v>143831.79999999999</v>
      </c>
      <c r="F62" s="22"/>
      <c r="G62" s="22"/>
      <c r="H62" s="22"/>
      <c r="I62" s="15"/>
      <c r="J62" s="15"/>
      <c r="K62" s="15"/>
      <c r="L62" s="15"/>
      <c r="M62" s="14"/>
      <c r="N62" s="14"/>
      <c r="O62" s="14"/>
      <c r="P62" s="34"/>
    </row>
    <row r="63" spans="1:16" s="3" customFormat="1" ht="21" customHeight="1" x14ac:dyDescent="0.25">
      <c r="A63" s="105"/>
      <c r="B63" s="20" t="s">
        <v>13</v>
      </c>
      <c r="C63" s="21">
        <v>124768.9</v>
      </c>
      <c r="D63" s="21">
        <f>D69+D86+D102+D107+D112+D117+D132+D138+D143+D146</f>
        <v>52853</v>
      </c>
      <c r="E63" s="22">
        <f>E69+E86+E102+E107+E112+E117+E132+E138+E143+E146</f>
        <v>71915.899999999994</v>
      </c>
      <c r="F63" s="22">
        <f>F69+F86+F102+F107+F112+F117+F132+F138+F143+F146</f>
        <v>13339.3</v>
      </c>
      <c r="G63" s="22"/>
      <c r="H63" s="22"/>
      <c r="I63" s="15"/>
      <c r="J63" s="15"/>
      <c r="K63" s="15"/>
      <c r="L63" s="15"/>
      <c r="M63" s="14"/>
      <c r="N63" s="14"/>
      <c r="O63" s="14"/>
      <c r="P63" s="34"/>
    </row>
    <row r="64" spans="1:16" s="3" customFormat="1" ht="21" customHeight="1" x14ac:dyDescent="0.25">
      <c r="A64" s="106"/>
      <c r="B64" s="20" t="s">
        <v>14</v>
      </c>
      <c r="C64" s="21">
        <f>D64+E64+F64+G64+H64</f>
        <v>80221.5</v>
      </c>
      <c r="D64" s="21">
        <f>D70+D87++D113+D118+D134+D147</f>
        <v>9357.5</v>
      </c>
      <c r="E64" s="22">
        <f>E70+E87++E113+E118+E134+E147</f>
        <v>70810.899999999994</v>
      </c>
      <c r="F64" s="22">
        <f>F70+F87++F113+F118+F134+F147</f>
        <v>53.1</v>
      </c>
      <c r="G64" s="22"/>
      <c r="H64" s="22"/>
      <c r="I64" s="15"/>
      <c r="J64" s="15"/>
      <c r="K64" s="15"/>
      <c r="L64" s="15"/>
      <c r="M64" s="14"/>
      <c r="N64" s="14"/>
      <c r="O64" s="14"/>
      <c r="P64" s="38"/>
    </row>
    <row r="65" spans="1:16" s="3" customFormat="1" ht="90" customHeight="1" x14ac:dyDescent="0.25">
      <c r="A65" s="20"/>
      <c r="B65" s="55" t="s">
        <v>15</v>
      </c>
      <c r="C65" s="43">
        <f>D65+E65+F65+G65+H65</f>
        <v>43403.5</v>
      </c>
      <c r="D65" s="43">
        <f>D71+D88+D103+D108+D119+D133+D139</f>
        <v>43403.5</v>
      </c>
      <c r="E65" s="44"/>
      <c r="F65" s="44"/>
      <c r="G65" s="44"/>
      <c r="H65" s="44"/>
      <c r="I65" s="45"/>
      <c r="J65" s="45"/>
      <c r="K65" s="45"/>
      <c r="L65" s="45"/>
      <c r="M65" s="42"/>
      <c r="N65" s="42"/>
      <c r="O65" s="42"/>
      <c r="P65" s="38"/>
    </row>
    <row r="66" spans="1:16" s="3" customFormat="1" ht="45" customHeight="1" x14ac:dyDescent="0.25">
      <c r="A66" s="30" t="s">
        <v>80</v>
      </c>
      <c r="B66" s="46" t="s">
        <v>81</v>
      </c>
      <c r="C66" s="21">
        <f>D66+E66+F66+G66+H66</f>
        <v>206629.19999999998</v>
      </c>
      <c r="D66" s="21">
        <f>D68+D69+D70+D71</f>
        <v>41608</v>
      </c>
      <c r="E66" s="22">
        <f>E68+E69+E70+E71</f>
        <v>151734.9</v>
      </c>
      <c r="F66" s="22">
        <f>F68+F69+F70+F71</f>
        <v>13286.3</v>
      </c>
      <c r="G66" s="22"/>
      <c r="H66" s="22"/>
      <c r="I66" s="15" t="s">
        <v>82</v>
      </c>
      <c r="J66" s="15">
        <v>31</v>
      </c>
      <c r="K66" s="15">
        <v>7</v>
      </c>
      <c r="L66" s="15">
        <v>24</v>
      </c>
      <c r="M66" s="14"/>
      <c r="N66" s="14"/>
      <c r="O66" s="14"/>
      <c r="P66" s="104" t="s">
        <v>124</v>
      </c>
    </row>
    <row r="67" spans="1:16" s="3" customFormat="1" x14ac:dyDescent="0.25">
      <c r="A67" s="34"/>
      <c r="B67" s="46" t="s">
        <v>11</v>
      </c>
      <c r="C67" s="21"/>
      <c r="D67" s="21"/>
      <c r="E67" s="22"/>
      <c r="F67" s="22"/>
      <c r="G67" s="22"/>
      <c r="H67" s="22"/>
      <c r="I67" s="15"/>
      <c r="J67" s="15"/>
      <c r="K67" s="15"/>
      <c r="L67" s="15"/>
      <c r="M67" s="14"/>
      <c r="N67" s="14"/>
      <c r="O67" s="14"/>
      <c r="P67" s="105"/>
    </row>
    <row r="68" spans="1:16" s="3" customFormat="1" x14ac:dyDescent="0.25">
      <c r="A68" s="34"/>
      <c r="B68" s="46" t="s">
        <v>12</v>
      </c>
      <c r="C68" s="21">
        <f t="shared" ref="C68:C77" si="1">D68+E68+F68+G68+H68</f>
        <v>96715.5</v>
      </c>
      <c r="D68" s="21">
        <f t="shared" ref="D68:E70" si="2">D74+D80</f>
        <v>20850</v>
      </c>
      <c r="E68" s="22">
        <f t="shared" si="2"/>
        <v>75865.5</v>
      </c>
      <c r="F68" s="22"/>
      <c r="G68" s="22"/>
      <c r="H68" s="22"/>
      <c r="I68" s="15"/>
      <c r="J68" s="15"/>
      <c r="K68" s="15"/>
      <c r="L68" s="15"/>
      <c r="M68" s="14"/>
      <c r="N68" s="14"/>
      <c r="O68" s="14"/>
      <c r="P68" s="105"/>
    </row>
    <row r="69" spans="1:16" s="3" customFormat="1" x14ac:dyDescent="0.25">
      <c r="A69" s="34"/>
      <c r="B69" s="46" t="s">
        <v>13</v>
      </c>
      <c r="C69" s="21">
        <f t="shared" si="1"/>
        <v>61646</v>
      </c>
      <c r="D69" s="21">
        <f t="shared" si="2"/>
        <v>10425</v>
      </c>
      <c r="E69" s="22">
        <f t="shared" si="2"/>
        <v>37934.699999999997</v>
      </c>
      <c r="F69" s="22">
        <f>F75+F81</f>
        <v>13286.3</v>
      </c>
      <c r="G69" s="22"/>
      <c r="H69" s="22"/>
      <c r="I69" s="15"/>
      <c r="J69" s="15"/>
      <c r="K69" s="15"/>
      <c r="L69" s="15"/>
      <c r="M69" s="14"/>
      <c r="N69" s="14"/>
      <c r="O69" s="14"/>
      <c r="P69" s="105"/>
    </row>
    <row r="70" spans="1:16" s="3" customFormat="1" ht="18" customHeight="1" x14ac:dyDescent="0.25">
      <c r="A70" s="34"/>
      <c r="B70" s="46" t="s">
        <v>14</v>
      </c>
      <c r="C70" s="21">
        <f t="shared" si="1"/>
        <v>47292.2</v>
      </c>
      <c r="D70" s="21">
        <f t="shared" si="2"/>
        <v>9357.5</v>
      </c>
      <c r="E70" s="22">
        <f t="shared" si="2"/>
        <v>37934.699999999997</v>
      </c>
      <c r="F70" s="22"/>
      <c r="G70" s="22"/>
      <c r="H70" s="22"/>
      <c r="I70" s="15"/>
      <c r="J70" s="15"/>
      <c r="K70" s="15"/>
      <c r="L70" s="15"/>
      <c r="M70" s="14"/>
      <c r="N70" s="14"/>
      <c r="O70" s="14"/>
      <c r="P70" s="105"/>
    </row>
    <row r="71" spans="1:16" s="3" customFormat="1" ht="84.75" customHeight="1" x14ac:dyDescent="0.25">
      <c r="A71" s="38"/>
      <c r="B71" s="56" t="s">
        <v>15</v>
      </c>
      <c r="C71" s="21">
        <f t="shared" si="1"/>
        <v>975.5</v>
      </c>
      <c r="D71" s="21">
        <f>D77</f>
        <v>975.5</v>
      </c>
      <c r="E71" s="28"/>
      <c r="F71" s="28"/>
      <c r="G71" s="15"/>
      <c r="H71" s="15"/>
      <c r="I71" s="15"/>
      <c r="J71" s="15"/>
      <c r="K71" s="15"/>
      <c r="L71" s="15"/>
      <c r="M71" s="14"/>
      <c r="N71" s="14"/>
      <c r="O71" s="14"/>
      <c r="P71" s="106"/>
    </row>
    <row r="72" spans="1:16" s="3" customFormat="1" ht="33.75" customHeight="1" x14ac:dyDescent="0.25">
      <c r="A72" s="34"/>
      <c r="B72" s="46" t="s">
        <v>83</v>
      </c>
      <c r="C72" s="21">
        <f t="shared" si="1"/>
        <v>161809.19999999998</v>
      </c>
      <c r="D72" s="21">
        <f>D74+D75+D76+D77</f>
        <v>41608</v>
      </c>
      <c r="E72" s="22">
        <f>E74+E75+E76+E77</f>
        <v>106914.9</v>
      </c>
      <c r="F72" s="57">
        <f>F74+F75+F76+F77</f>
        <v>13286.3</v>
      </c>
      <c r="G72" s="15"/>
      <c r="H72" s="15"/>
      <c r="I72" s="15" t="s">
        <v>82</v>
      </c>
      <c r="J72" s="15">
        <v>25</v>
      </c>
      <c r="K72" s="15">
        <v>7</v>
      </c>
      <c r="L72" s="15">
        <v>18</v>
      </c>
      <c r="M72" s="14"/>
      <c r="N72" s="14"/>
      <c r="O72" s="14"/>
      <c r="P72" s="104" t="s">
        <v>124</v>
      </c>
    </row>
    <row r="73" spans="1:16" s="3" customFormat="1" ht="18.75" customHeight="1" x14ac:dyDescent="0.25">
      <c r="A73" s="34"/>
      <c r="B73" s="46" t="s">
        <v>11</v>
      </c>
      <c r="C73" s="21"/>
      <c r="D73" s="27"/>
      <c r="E73" s="28"/>
      <c r="F73" s="57"/>
      <c r="G73" s="15"/>
      <c r="H73" s="15"/>
      <c r="I73" s="15"/>
      <c r="J73" s="15"/>
      <c r="K73" s="15"/>
      <c r="L73" s="15"/>
      <c r="M73" s="14"/>
      <c r="N73" s="14"/>
      <c r="O73" s="14"/>
      <c r="P73" s="105"/>
    </row>
    <row r="74" spans="1:16" s="3" customFormat="1" ht="18.75" customHeight="1" x14ac:dyDescent="0.25">
      <c r="A74" s="34"/>
      <c r="B74" s="46" t="s">
        <v>12</v>
      </c>
      <c r="C74" s="21">
        <f t="shared" si="1"/>
        <v>74305.5</v>
      </c>
      <c r="D74" s="21">
        <v>20850</v>
      </c>
      <c r="E74" s="22">
        <v>53455.5</v>
      </c>
      <c r="F74" s="57"/>
      <c r="G74" s="22"/>
      <c r="H74" s="22"/>
      <c r="I74" s="15"/>
      <c r="J74" s="15"/>
      <c r="K74" s="15"/>
      <c r="L74" s="15"/>
      <c r="M74" s="14"/>
      <c r="N74" s="14"/>
      <c r="O74" s="14"/>
      <c r="P74" s="105"/>
    </row>
    <row r="75" spans="1:16" s="3" customFormat="1" ht="18.75" customHeight="1" x14ac:dyDescent="0.25">
      <c r="A75" s="34"/>
      <c r="B75" s="46" t="s">
        <v>13</v>
      </c>
      <c r="C75" s="21">
        <f t="shared" si="1"/>
        <v>50441</v>
      </c>
      <c r="D75" s="21">
        <v>10425</v>
      </c>
      <c r="E75" s="22">
        <v>26729.7</v>
      </c>
      <c r="F75" s="57">
        <v>13286.3</v>
      </c>
      <c r="G75" s="22"/>
      <c r="H75" s="22"/>
      <c r="I75" s="15"/>
      <c r="J75" s="15"/>
      <c r="K75" s="15"/>
      <c r="L75" s="15"/>
      <c r="M75" s="14"/>
      <c r="N75" s="14"/>
      <c r="O75" s="14"/>
      <c r="P75" s="105"/>
    </row>
    <row r="76" spans="1:16" s="3" customFormat="1" ht="18.75" customHeight="1" x14ac:dyDescent="0.25">
      <c r="A76" s="34"/>
      <c r="B76" s="46" t="s">
        <v>14</v>
      </c>
      <c r="C76" s="21">
        <f t="shared" si="1"/>
        <v>36087.199999999997</v>
      </c>
      <c r="D76" s="21">
        <v>9357.5</v>
      </c>
      <c r="E76" s="22">
        <v>26729.7</v>
      </c>
      <c r="F76" s="22"/>
      <c r="G76" s="22"/>
      <c r="H76" s="22"/>
      <c r="I76" s="15"/>
      <c r="J76" s="15"/>
      <c r="K76" s="15"/>
      <c r="L76" s="15"/>
      <c r="M76" s="14"/>
      <c r="N76" s="14"/>
      <c r="O76" s="14"/>
      <c r="P76" s="105"/>
    </row>
    <row r="77" spans="1:16" s="3" customFormat="1" ht="90.75" customHeight="1" x14ac:dyDescent="0.25">
      <c r="A77" s="38"/>
      <c r="B77" s="56" t="s">
        <v>15</v>
      </c>
      <c r="C77" s="21">
        <f t="shared" si="1"/>
        <v>975.5</v>
      </c>
      <c r="D77" s="21">
        <v>975.5</v>
      </c>
      <c r="E77" s="22"/>
      <c r="F77" s="22"/>
      <c r="G77" s="22"/>
      <c r="H77" s="22"/>
      <c r="I77" s="15"/>
      <c r="J77" s="15"/>
      <c r="K77" s="15"/>
      <c r="L77" s="15"/>
      <c r="M77" s="14"/>
      <c r="N77" s="14"/>
      <c r="O77" s="14"/>
      <c r="P77" s="106"/>
    </row>
    <row r="78" spans="1:16" s="3" customFormat="1" ht="46.5" customHeight="1" x14ac:dyDescent="0.25">
      <c r="A78" s="111"/>
      <c r="B78" s="20" t="s">
        <v>84</v>
      </c>
      <c r="C78" s="21">
        <f>E78+D78+F78+G78+H78</f>
        <v>44820</v>
      </c>
      <c r="D78" s="21"/>
      <c r="E78" s="22">
        <f>E80+E81+E82</f>
        <v>44820</v>
      </c>
      <c r="F78" s="22"/>
      <c r="G78" s="22"/>
      <c r="H78" s="22"/>
      <c r="I78" s="15" t="s">
        <v>82</v>
      </c>
      <c r="J78" s="15">
        <v>6</v>
      </c>
      <c r="K78" s="15"/>
      <c r="L78" s="15">
        <v>6</v>
      </c>
      <c r="M78" s="14"/>
      <c r="N78" s="14"/>
      <c r="O78" s="14"/>
      <c r="P78" s="107" t="s">
        <v>124</v>
      </c>
    </row>
    <row r="79" spans="1:16" s="3" customFormat="1" ht="15.75" customHeight="1" x14ac:dyDescent="0.25">
      <c r="A79" s="111"/>
      <c r="B79" s="20" t="s">
        <v>11</v>
      </c>
      <c r="C79" s="21"/>
      <c r="D79" s="21"/>
      <c r="E79" s="58"/>
      <c r="F79" s="22"/>
      <c r="G79" s="22"/>
      <c r="H79" s="22"/>
      <c r="I79" s="15"/>
      <c r="J79" s="15"/>
      <c r="K79" s="15"/>
      <c r="L79" s="15"/>
      <c r="M79" s="14"/>
      <c r="N79" s="14"/>
      <c r="O79" s="14"/>
      <c r="P79" s="107"/>
    </row>
    <row r="80" spans="1:16" s="3" customFormat="1" ht="15.75" customHeight="1" x14ac:dyDescent="0.25">
      <c r="A80" s="111"/>
      <c r="B80" s="20" t="s">
        <v>12</v>
      </c>
      <c r="C80" s="21">
        <f>E80+D80+F80+G80+H80</f>
        <v>22410</v>
      </c>
      <c r="D80" s="21"/>
      <c r="E80" s="22">
        <v>22410</v>
      </c>
      <c r="F80" s="22"/>
      <c r="G80" s="22"/>
      <c r="H80" s="22"/>
      <c r="I80" s="15"/>
      <c r="J80" s="15"/>
      <c r="K80" s="15"/>
      <c r="L80" s="15"/>
      <c r="M80" s="14"/>
      <c r="N80" s="14"/>
      <c r="O80" s="14"/>
      <c r="P80" s="107"/>
    </row>
    <row r="81" spans="1:16" s="3" customFormat="1" ht="15.75" customHeight="1" x14ac:dyDescent="0.25">
      <c r="A81" s="111"/>
      <c r="B81" s="20" t="s">
        <v>13</v>
      </c>
      <c r="C81" s="21">
        <f>E81+D81+F81+G81+H81</f>
        <v>11205</v>
      </c>
      <c r="D81" s="21"/>
      <c r="E81" s="22">
        <v>11205</v>
      </c>
      <c r="F81" s="22"/>
      <c r="G81" s="22"/>
      <c r="H81" s="22"/>
      <c r="I81" s="15"/>
      <c r="J81" s="15"/>
      <c r="K81" s="15"/>
      <c r="L81" s="15"/>
      <c r="M81" s="14"/>
      <c r="N81" s="14"/>
      <c r="O81" s="14"/>
      <c r="P81" s="107"/>
    </row>
    <row r="82" spans="1:16" s="3" customFormat="1" ht="15.75" customHeight="1" x14ac:dyDescent="0.25">
      <c r="A82" s="111"/>
      <c r="B82" s="20" t="s">
        <v>14</v>
      </c>
      <c r="C82" s="21">
        <f>E82+D82+F82+G82+H82</f>
        <v>11205</v>
      </c>
      <c r="D82" s="21"/>
      <c r="E82" s="22">
        <v>11205</v>
      </c>
      <c r="F82" s="22"/>
      <c r="G82" s="22"/>
      <c r="H82" s="22"/>
      <c r="I82" s="15"/>
      <c r="J82" s="15"/>
      <c r="K82" s="15"/>
      <c r="L82" s="15"/>
      <c r="M82" s="14"/>
      <c r="N82" s="14"/>
      <c r="O82" s="14"/>
      <c r="P82" s="107"/>
    </row>
    <row r="83" spans="1:16" s="3" customFormat="1" ht="127.5" customHeight="1" x14ac:dyDescent="0.25">
      <c r="A83" s="104" t="s">
        <v>85</v>
      </c>
      <c r="B83" s="20" t="s">
        <v>86</v>
      </c>
      <c r="C83" s="21">
        <f>D83+E83+F83+G83+H83</f>
        <v>50925</v>
      </c>
      <c r="D83" s="21">
        <f>D85+D86+D87+D88</f>
        <v>34125</v>
      </c>
      <c r="E83" s="22">
        <f>E85+E86+E87+E88</f>
        <v>16800</v>
      </c>
      <c r="F83" s="22"/>
      <c r="G83" s="22"/>
      <c r="H83" s="22"/>
      <c r="I83" s="15" t="s">
        <v>98</v>
      </c>
      <c r="J83" s="15">
        <v>1424</v>
      </c>
      <c r="K83" s="15">
        <v>630</v>
      </c>
      <c r="L83" s="15">
        <v>794</v>
      </c>
      <c r="M83" s="14"/>
      <c r="N83" s="14"/>
      <c r="O83" s="14"/>
      <c r="P83" s="104" t="s">
        <v>124</v>
      </c>
    </row>
    <row r="84" spans="1:16" s="3" customFormat="1" ht="22.5" customHeight="1" x14ac:dyDescent="0.25">
      <c r="A84" s="105"/>
      <c r="B84" s="20" t="s">
        <v>11</v>
      </c>
      <c r="C84" s="21"/>
      <c r="D84" s="21"/>
      <c r="E84" s="22"/>
      <c r="F84" s="22"/>
      <c r="G84" s="22"/>
      <c r="H84" s="22"/>
      <c r="I84" s="15"/>
      <c r="J84" s="15"/>
      <c r="K84" s="15"/>
      <c r="L84" s="15"/>
      <c r="M84" s="14"/>
      <c r="N84" s="14"/>
      <c r="O84" s="14"/>
      <c r="P84" s="105"/>
    </row>
    <row r="85" spans="1:16" s="3" customFormat="1" ht="22.5" customHeight="1" x14ac:dyDescent="0.25">
      <c r="A85" s="105"/>
      <c r="B85" s="20" t="s">
        <v>12</v>
      </c>
      <c r="C85" s="21">
        <f>D85+E85+F85+G85+H85</f>
        <v>25462.5</v>
      </c>
      <c r="D85" s="21">
        <v>17062.5</v>
      </c>
      <c r="E85" s="22">
        <f>E91+E96</f>
        <v>8400</v>
      </c>
      <c r="F85" s="22"/>
      <c r="G85" s="22"/>
      <c r="H85" s="22"/>
      <c r="I85" s="15"/>
      <c r="J85" s="15"/>
      <c r="K85" s="15"/>
      <c r="L85" s="15"/>
      <c r="M85" s="14"/>
      <c r="N85" s="14"/>
      <c r="O85" s="14"/>
      <c r="P85" s="105"/>
    </row>
    <row r="86" spans="1:16" s="3" customFormat="1" ht="22.5" customHeight="1" x14ac:dyDescent="0.25">
      <c r="A86" s="105"/>
      <c r="B86" s="20" t="s">
        <v>13</v>
      </c>
      <c r="C86" s="21">
        <f>D86+E86+F86+G86+H86</f>
        <v>12731.25</v>
      </c>
      <c r="D86" s="21">
        <v>8531.25</v>
      </c>
      <c r="E86" s="22">
        <f>E92+E97</f>
        <v>4200</v>
      </c>
      <c r="F86" s="22"/>
      <c r="G86" s="22"/>
      <c r="H86" s="22"/>
      <c r="I86" s="15"/>
      <c r="J86" s="15"/>
      <c r="K86" s="15"/>
      <c r="L86" s="15"/>
      <c r="M86" s="14"/>
      <c r="N86" s="14"/>
      <c r="O86" s="14"/>
      <c r="P86" s="105"/>
    </row>
    <row r="87" spans="1:16" s="3" customFormat="1" ht="22.5" customHeight="1" x14ac:dyDescent="0.25">
      <c r="A87" s="105"/>
      <c r="B87" s="20" t="s">
        <v>14</v>
      </c>
      <c r="C87" s="21">
        <f>D87+E87+F87+G87+H87</f>
        <v>4200</v>
      </c>
      <c r="D87" s="21"/>
      <c r="E87" s="22">
        <f>E93+E98</f>
        <v>4200</v>
      </c>
      <c r="F87" s="22"/>
      <c r="G87" s="22"/>
      <c r="H87" s="22"/>
      <c r="I87" s="15"/>
      <c r="J87" s="15"/>
      <c r="K87" s="15"/>
      <c r="L87" s="15"/>
      <c r="M87" s="14"/>
      <c r="N87" s="14"/>
      <c r="O87" s="14"/>
      <c r="P87" s="105"/>
    </row>
    <row r="88" spans="1:16" s="3" customFormat="1" ht="111" customHeight="1" x14ac:dyDescent="0.25">
      <c r="A88" s="106"/>
      <c r="B88" s="23" t="s">
        <v>15</v>
      </c>
      <c r="C88" s="21">
        <f>D88+E88+F88+G88+H88</f>
        <v>8531.25</v>
      </c>
      <c r="D88" s="21">
        <v>8531.25</v>
      </c>
      <c r="E88" s="22"/>
      <c r="F88" s="22"/>
      <c r="G88" s="22"/>
      <c r="H88" s="22"/>
      <c r="I88" s="15"/>
      <c r="J88" s="15"/>
      <c r="K88" s="15"/>
      <c r="L88" s="15"/>
      <c r="M88" s="14"/>
      <c r="N88" s="14"/>
      <c r="O88" s="14"/>
      <c r="P88" s="106"/>
    </row>
    <row r="89" spans="1:16" s="3" customFormat="1" ht="122.25" customHeight="1" x14ac:dyDescent="0.25">
      <c r="A89" s="29"/>
      <c r="B89" s="47" t="s">
        <v>139</v>
      </c>
      <c r="C89" s="21">
        <f>E89+D89+F89+G89+H89</f>
        <v>15750</v>
      </c>
      <c r="D89" s="27"/>
      <c r="E89" s="28">
        <f>E91+E92+E93</f>
        <v>15750</v>
      </c>
      <c r="F89" s="28"/>
      <c r="G89" s="15"/>
      <c r="H89" s="15"/>
      <c r="I89" s="15" t="s">
        <v>87</v>
      </c>
      <c r="J89" s="15">
        <v>210</v>
      </c>
      <c r="K89" s="15"/>
      <c r="L89" s="15">
        <v>210</v>
      </c>
      <c r="M89" s="14"/>
      <c r="N89" s="14"/>
      <c r="O89" s="48"/>
      <c r="P89" s="104" t="s">
        <v>124</v>
      </c>
    </row>
    <row r="90" spans="1:16" s="3" customFormat="1" ht="20.25" customHeight="1" x14ac:dyDescent="0.25">
      <c r="A90" s="34"/>
      <c r="B90" s="46" t="s">
        <v>11</v>
      </c>
      <c r="C90" s="27"/>
      <c r="D90" s="27"/>
      <c r="E90" s="28"/>
      <c r="F90" s="28"/>
      <c r="G90" s="15"/>
      <c r="H90" s="15"/>
      <c r="I90" s="15"/>
      <c r="J90" s="15"/>
      <c r="K90" s="15"/>
      <c r="L90" s="15"/>
      <c r="M90" s="14"/>
      <c r="N90" s="14"/>
      <c r="O90" s="48"/>
      <c r="P90" s="105"/>
    </row>
    <row r="91" spans="1:16" s="3" customFormat="1" ht="20.25" customHeight="1" x14ac:dyDescent="0.25">
      <c r="A91" s="34"/>
      <c r="B91" s="46" t="s">
        <v>12</v>
      </c>
      <c r="C91" s="21">
        <f>E91+D91+F91+G91+H91</f>
        <v>7875</v>
      </c>
      <c r="D91" s="21"/>
      <c r="E91" s="22">
        <v>7875</v>
      </c>
      <c r="F91" s="28"/>
      <c r="G91" s="15"/>
      <c r="H91" s="15"/>
      <c r="I91" s="15"/>
      <c r="J91" s="15"/>
      <c r="K91" s="15"/>
      <c r="L91" s="15"/>
      <c r="M91" s="14"/>
      <c r="N91" s="14"/>
      <c r="O91" s="48"/>
      <c r="P91" s="105"/>
    </row>
    <row r="92" spans="1:16" s="3" customFormat="1" ht="20.25" customHeight="1" x14ac:dyDescent="0.25">
      <c r="A92" s="34"/>
      <c r="B92" s="46" t="s">
        <v>13</v>
      </c>
      <c r="C92" s="21">
        <f>E92+D92+F92+G92+H92</f>
        <v>3937.5</v>
      </c>
      <c r="D92" s="21"/>
      <c r="E92" s="22">
        <v>3937.5</v>
      </c>
      <c r="F92" s="28"/>
      <c r="G92" s="15"/>
      <c r="H92" s="15"/>
      <c r="I92" s="15"/>
      <c r="J92" s="15"/>
      <c r="K92" s="15"/>
      <c r="L92" s="15"/>
      <c r="M92" s="14"/>
      <c r="N92" s="14"/>
      <c r="O92" s="48"/>
      <c r="P92" s="105"/>
    </row>
    <row r="93" spans="1:16" s="3" customFormat="1" ht="20.25" customHeight="1" x14ac:dyDescent="0.25">
      <c r="A93" s="34"/>
      <c r="B93" s="46" t="s">
        <v>14</v>
      </c>
      <c r="C93" s="21">
        <f>E93+D93+F93+G93+H93</f>
        <v>3937.5</v>
      </c>
      <c r="D93" s="21"/>
      <c r="E93" s="22">
        <v>3937.5</v>
      </c>
      <c r="F93" s="28"/>
      <c r="G93" s="15"/>
      <c r="H93" s="15"/>
      <c r="I93" s="15"/>
      <c r="J93" s="15"/>
      <c r="K93" s="15"/>
      <c r="L93" s="15"/>
      <c r="M93" s="14"/>
      <c r="N93" s="14"/>
      <c r="O93" s="48"/>
      <c r="P93" s="105"/>
    </row>
    <row r="94" spans="1:16" s="3" customFormat="1" ht="56.25" customHeight="1" x14ac:dyDescent="0.25">
      <c r="A94" s="29"/>
      <c r="B94" s="46" t="s">
        <v>88</v>
      </c>
      <c r="C94" s="21">
        <f>E94+D94+F94+G94+H94</f>
        <v>1050</v>
      </c>
      <c r="D94" s="21"/>
      <c r="E94" s="22">
        <f>E96+E97+E98</f>
        <v>1050</v>
      </c>
      <c r="F94" s="28"/>
      <c r="G94" s="15"/>
      <c r="H94" s="15"/>
      <c r="I94" s="15" t="s">
        <v>89</v>
      </c>
      <c r="J94" s="15">
        <v>584</v>
      </c>
      <c r="K94" s="15"/>
      <c r="L94" s="15">
        <v>584</v>
      </c>
      <c r="M94" s="14"/>
      <c r="N94" s="14"/>
      <c r="O94" s="48"/>
      <c r="P94" s="105"/>
    </row>
    <row r="95" spans="1:16" s="3" customFormat="1" ht="20.25" customHeight="1" x14ac:dyDescent="0.25">
      <c r="A95" s="34"/>
      <c r="B95" s="61" t="s">
        <v>11</v>
      </c>
      <c r="C95" s="43"/>
      <c r="D95" s="43"/>
      <c r="E95" s="44"/>
      <c r="F95" s="60"/>
      <c r="G95" s="45"/>
      <c r="H95" s="45"/>
      <c r="I95" s="45"/>
      <c r="J95" s="45"/>
      <c r="K95" s="45"/>
      <c r="L95" s="45"/>
      <c r="M95" s="42"/>
      <c r="N95" s="42"/>
      <c r="O95" s="50"/>
      <c r="P95" s="105"/>
    </row>
    <row r="96" spans="1:16" s="3" customFormat="1" ht="20.25" customHeight="1" x14ac:dyDescent="0.25">
      <c r="A96" s="34"/>
      <c r="B96" s="46" t="s">
        <v>12</v>
      </c>
      <c r="C96" s="21">
        <f>E96+D96+F96+G96+H96</f>
        <v>525</v>
      </c>
      <c r="D96" s="21"/>
      <c r="E96" s="22">
        <v>525</v>
      </c>
      <c r="F96" s="28"/>
      <c r="G96" s="15"/>
      <c r="H96" s="15"/>
      <c r="I96" s="15"/>
      <c r="J96" s="15"/>
      <c r="K96" s="15"/>
      <c r="L96" s="15"/>
      <c r="M96" s="14"/>
      <c r="N96" s="14"/>
      <c r="O96" s="48"/>
      <c r="P96" s="105"/>
    </row>
    <row r="97" spans="1:16" s="3" customFormat="1" ht="20.25" customHeight="1" x14ac:dyDescent="0.25">
      <c r="A97" s="34"/>
      <c r="B97" s="46" t="s">
        <v>13</v>
      </c>
      <c r="C97" s="21">
        <f>E97+D97+F97+G97+H97</f>
        <v>262.5</v>
      </c>
      <c r="D97" s="21"/>
      <c r="E97" s="22">
        <v>262.5</v>
      </c>
      <c r="F97" s="28"/>
      <c r="G97" s="15"/>
      <c r="H97" s="15"/>
      <c r="I97" s="15"/>
      <c r="J97" s="15"/>
      <c r="K97" s="15"/>
      <c r="L97" s="15"/>
      <c r="M97" s="14"/>
      <c r="N97" s="14"/>
      <c r="O97" s="48"/>
      <c r="P97" s="105"/>
    </row>
    <row r="98" spans="1:16" s="3" customFormat="1" ht="20.25" customHeight="1" x14ac:dyDescent="0.25">
      <c r="A98" s="38"/>
      <c r="B98" s="46" t="s">
        <v>14</v>
      </c>
      <c r="C98" s="21">
        <f>E98+D98+F98+G98+H98</f>
        <v>262.5</v>
      </c>
      <c r="D98" s="21"/>
      <c r="E98" s="22">
        <v>262.5</v>
      </c>
      <c r="F98" s="28"/>
      <c r="G98" s="15"/>
      <c r="H98" s="15"/>
      <c r="I98" s="15"/>
      <c r="J98" s="15"/>
      <c r="K98" s="15"/>
      <c r="L98" s="15"/>
      <c r="M98" s="14"/>
      <c r="N98" s="14"/>
      <c r="O98" s="48"/>
      <c r="P98" s="106"/>
    </row>
    <row r="99" spans="1:16" s="3" customFormat="1" ht="69" customHeight="1" x14ac:dyDescent="0.25">
      <c r="A99" s="106" t="s">
        <v>90</v>
      </c>
      <c r="B99" s="20" t="s">
        <v>91</v>
      </c>
      <c r="C99" s="27">
        <f>D99+E99+F99+G99+H99</f>
        <v>26875</v>
      </c>
      <c r="D99" s="27">
        <f>D101+D102+D103</f>
        <v>26875</v>
      </c>
      <c r="E99" s="28"/>
      <c r="F99" s="28"/>
      <c r="G99" s="15"/>
      <c r="H99" s="15"/>
      <c r="I99" s="15" t="s">
        <v>92</v>
      </c>
      <c r="J99" s="15">
        <v>43</v>
      </c>
      <c r="K99" s="15">
        <v>43</v>
      </c>
      <c r="L99" s="15"/>
      <c r="M99" s="14"/>
      <c r="N99" s="14"/>
      <c r="O99" s="14"/>
      <c r="P99" s="106" t="s">
        <v>93</v>
      </c>
    </row>
    <row r="100" spans="1:16" s="3" customFormat="1" ht="21" customHeight="1" x14ac:dyDescent="0.25">
      <c r="A100" s="107"/>
      <c r="B100" s="20" t="s">
        <v>11</v>
      </c>
      <c r="C100" s="27"/>
      <c r="D100" s="27"/>
      <c r="E100" s="28"/>
      <c r="F100" s="28"/>
      <c r="G100" s="15"/>
      <c r="H100" s="15"/>
      <c r="I100" s="15"/>
      <c r="J100" s="15"/>
      <c r="K100" s="15"/>
      <c r="L100" s="15"/>
      <c r="M100" s="14"/>
      <c r="N100" s="14"/>
      <c r="O100" s="14"/>
      <c r="P100" s="107"/>
    </row>
    <row r="101" spans="1:16" s="3" customFormat="1" ht="21" customHeight="1" x14ac:dyDescent="0.25">
      <c r="A101" s="107"/>
      <c r="B101" s="20" t="s">
        <v>12</v>
      </c>
      <c r="C101" s="27">
        <f>D101+E101+F101+G101+H101</f>
        <v>13437.5</v>
      </c>
      <c r="D101" s="27">
        <v>13437.5</v>
      </c>
      <c r="E101" s="28"/>
      <c r="F101" s="28"/>
      <c r="G101" s="15"/>
      <c r="H101" s="15"/>
      <c r="I101" s="15"/>
      <c r="J101" s="15"/>
      <c r="K101" s="15"/>
      <c r="L101" s="15"/>
      <c r="M101" s="14"/>
      <c r="N101" s="14"/>
      <c r="O101" s="14"/>
      <c r="P101" s="107"/>
    </row>
    <row r="102" spans="1:16" s="3" customFormat="1" ht="21" customHeight="1" x14ac:dyDescent="0.25">
      <c r="A102" s="107"/>
      <c r="B102" s="20" t="s">
        <v>13</v>
      </c>
      <c r="C102" s="27">
        <f>D102+E102+F102+G102+H102</f>
        <v>6718.75</v>
      </c>
      <c r="D102" s="27">
        <v>6718.75</v>
      </c>
      <c r="E102" s="28"/>
      <c r="F102" s="28"/>
      <c r="G102" s="15"/>
      <c r="H102" s="15"/>
      <c r="I102" s="15"/>
      <c r="J102" s="15"/>
      <c r="K102" s="15"/>
      <c r="L102" s="15"/>
      <c r="M102" s="14"/>
      <c r="N102" s="14"/>
      <c r="O102" s="14"/>
      <c r="P102" s="107"/>
    </row>
    <row r="103" spans="1:16" s="3" customFormat="1" ht="97.5" customHeight="1" x14ac:dyDescent="0.25">
      <c r="A103" s="107"/>
      <c r="B103" s="23" t="s">
        <v>15</v>
      </c>
      <c r="C103" s="27">
        <f>D103+E103+F103+G103+H103</f>
        <v>6718.75</v>
      </c>
      <c r="D103" s="27">
        <v>6718.75</v>
      </c>
      <c r="E103" s="28"/>
      <c r="F103" s="28"/>
      <c r="G103" s="15"/>
      <c r="H103" s="15"/>
      <c r="I103" s="15"/>
      <c r="J103" s="15"/>
      <c r="K103" s="15"/>
      <c r="L103" s="15"/>
      <c r="M103" s="14"/>
      <c r="N103" s="14"/>
      <c r="O103" s="14"/>
      <c r="P103" s="107"/>
    </row>
    <row r="104" spans="1:16" s="3" customFormat="1" ht="64.5" customHeight="1" x14ac:dyDescent="0.25">
      <c r="A104" s="107" t="s">
        <v>94</v>
      </c>
      <c r="B104" s="20" t="s">
        <v>95</v>
      </c>
      <c r="C104" s="21">
        <f>D104+E104+F104+G104+H104</f>
        <v>88200</v>
      </c>
      <c r="D104" s="21">
        <f>D106+D107+D108</f>
        <v>88200</v>
      </c>
      <c r="E104" s="28"/>
      <c r="F104" s="28"/>
      <c r="G104" s="15"/>
      <c r="H104" s="15"/>
      <c r="I104" s="15" t="s">
        <v>92</v>
      </c>
      <c r="J104" s="15">
        <v>1764</v>
      </c>
      <c r="K104" s="15">
        <v>1764</v>
      </c>
      <c r="L104" s="15"/>
      <c r="M104" s="14"/>
      <c r="N104" s="14"/>
      <c r="O104" s="14"/>
      <c r="P104" s="107" t="s">
        <v>93</v>
      </c>
    </row>
    <row r="105" spans="1:16" s="3" customFormat="1" x14ac:dyDescent="0.25">
      <c r="A105" s="107"/>
      <c r="B105" s="20" t="s">
        <v>11</v>
      </c>
      <c r="C105" s="21"/>
      <c r="D105" s="21"/>
      <c r="E105" s="28"/>
      <c r="F105" s="28"/>
      <c r="G105" s="15"/>
      <c r="H105" s="15"/>
      <c r="I105" s="15"/>
      <c r="J105" s="15"/>
      <c r="K105" s="15"/>
      <c r="L105" s="15"/>
      <c r="M105" s="14"/>
      <c r="N105" s="14"/>
      <c r="O105" s="14"/>
      <c r="P105" s="107"/>
    </row>
    <row r="106" spans="1:16" s="3" customFormat="1" ht="18" customHeight="1" x14ac:dyDescent="0.25">
      <c r="A106" s="107"/>
      <c r="B106" s="20" t="s">
        <v>12</v>
      </c>
      <c r="C106" s="21">
        <f>D106+E106+F106+G106+H106</f>
        <v>44100</v>
      </c>
      <c r="D106" s="21">
        <v>44100</v>
      </c>
      <c r="E106" s="28"/>
      <c r="F106" s="28"/>
      <c r="G106" s="15"/>
      <c r="H106" s="15"/>
      <c r="I106" s="15"/>
      <c r="J106" s="15"/>
      <c r="K106" s="15"/>
      <c r="L106" s="15"/>
      <c r="M106" s="14"/>
      <c r="N106" s="14"/>
      <c r="O106" s="14"/>
      <c r="P106" s="107"/>
    </row>
    <row r="107" spans="1:16" s="3" customFormat="1" ht="18.75" customHeight="1" x14ac:dyDescent="0.25">
      <c r="A107" s="107"/>
      <c r="B107" s="20" t="s">
        <v>13</v>
      </c>
      <c r="C107" s="21">
        <f>D107+E107+F107+G107+H107</f>
        <v>22050</v>
      </c>
      <c r="D107" s="21">
        <v>22050</v>
      </c>
      <c r="E107" s="28"/>
      <c r="F107" s="28"/>
      <c r="G107" s="15"/>
      <c r="H107" s="15"/>
      <c r="I107" s="15"/>
      <c r="J107" s="15"/>
      <c r="K107" s="15"/>
      <c r="L107" s="15"/>
      <c r="M107" s="14"/>
      <c r="N107" s="14"/>
      <c r="O107" s="14"/>
      <c r="P107" s="107"/>
    </row>
    <row r="108" spans="1:16" s="3" customFormat="1" ht="105.75" customHeight="1" x14ac:dyDescent="0.25">
      <c r="A108" s="107"/>
      <c r="B108" s="23" t="s">
        <v>15</v>
      </c>
      <c r="C108" s="21">
        <f>D108+E108+F108+G108+H108</f>
        <v>22050</v>
      </c>
      <c r="D108" s="21">
        <v>22050</v>
      </c>
      <c r="E108" s="28"/>
      <c r="F108" s="28"/>
      <c r="G108" s="15"/>
      <c r="H108" s="15"/>
      <c r="I108" s="15"/>
      <c r="J108" s="15"/>
      <c r="K108" s="15"/>
      <c r="L108" s="15"/>
      <c r="M108" s="14"/>
      <c r="N108" s="14"/>
      <c r="O108" s="14"/>
      <c r="P108" s="107"/>
    </row>
    <row r="109" spans="1:16" s="3" customFormat="1" ht="144" customHeight="1" x14ac:dyDescent="0.25">
      <c r="A109" s="107" t="s">
        <v>96</v>
      </c>
      <c r="B109" s="20" t="s">
        <v>97</v>
      </c>
      <c r="C109" s="21">
        <f>E109+D109+F109+G109+H109</f>
        <v>106106.4</v>
      </c>
      <c r="D109" s="21"/>
      <c r="E109" s="22">
        <f>E111+E112+E113</f>
        <v>106000.29999999999</v>
      </c>
      <c r="F109" s="22">
        <f>F111+F112+F113</f>
        <v>106.1</v>
      </c>
      <c r="G109" s="22"/>
      <c r="H109" s="22"/>
      <c r="I109" s="15" t="s">
        <v>98</v>
      </c>
      <c r="J109" s="15">
        <v>666</v>
      </c>
      <c r="K109" s="15"/>
      <c r="L109" s="15">
        <v>666</v>
      </c>
      <c r="M109" s="14"/>
      <c r="N109" s="14"/>
      <c r="O109" s="14"/>
      <c r="P109" s="107" t="s">
        <v>125</v>
      </c>
    </row>
    <row r="110" spans="1:16" s="3" customFormat="1" ht="21" customHeight="1" x14ac:dyDescent="0.25">
      <c r="A110" s="107"/>
      <c r="B110" s="20" t="s">
        <v>11</v>
      </c>
      <c r="C110" s="21"/>
      <c r="D110" s="21"/>
      <c r="E110" s="22"/>
      <c r="F110" s="22"/>
      <c r="G110" s="22"/>
      <c r="H110" s="22"/>
      <c r="I110" s="15"/>
      <c r="J110" s="15"/>
      <c r="K110" s="15"/>
      <c r="L110" s="15"/>
      <c r="M110" s="14"/>
      <c r="N110" s="14"/>
      <c r="O110" s="14"/>
      <c r="P110" s="107"/>
    </row>
    <row r="111" spans="1:16" s="3" customFormat="1" ht="21.75" customHeight="1" x14ac:dyDescent="0.25">
      <c r="A111" s="107"/>
      <c r="B111" s="20" t="s">
        <v>12</v>
      </c>
      <c r="C111" s="21">
        <f>E111+D111+F111+G111+H111</f>
        <v>53002.2</v>
      </c>
      <c r="D111" s="21"/>
      <c r="E111" s="22">
        <v>53002.2</v>
      </c>
      <c r="F111" s="22"/>
      <c r="G111" s="22"/>
      <c r="H111" s="22"/>
      <c r="I111" s="15"/>
      <c r="J111" s="15"/>
      <c r="K111" s="15"/>
      <c r="L111" s="15"/>
      <c r="M111" s="14"/>
      <c r="N111" s="14"/>
      <c r="O111" s="14"/>
      <c r="P111" s="107"/>
    </row>
    <row r="112" spans="1:16" s="3" customFormat="1" ht="21.75" customHeight="1" x14ac:dyDescent="0.25">
      <c r="A112" s="107"/>
      <c r="B112" s="20" t="s">
        <v>13</v>
      </c>
      <c r="C112" s="21">
        <f>E112+D112+F112+G112+H112</f>
        <v>26552</v>
      </c>
      <c r="D112" s="21"/>
      <c r="E112" s="22">
        <v>26499</v>
      </c>
      <c r="F112" s="22">
        <v>53</v>
      </c>
      <c r="G112" s="22"/>
      <c r="H112" s="22"/>
      <c r="I112" s="15"/>
      <c r="J112" s="15"/>
      <c r="K112" s="15"/>
      <c r="L112" s="15"/>
      <c r="M112" s="14"/>
      <c r="N112" s="14"/>
      <c r="O112" s="14"/>
      <c r="P112" s="107"/>
    </row>
    <row r="113" spans="1:16" s="3" customFormat="1" ht="24" customHeight="1" x14ac:dyDescent="0.25">
      <c r="A113" s="107"/>
      <c r="B113" s="20" t="s">
        <v>14</v>
      </c>
      <c r="C113" s="21">
        <f>E113+D113+F113+G113+H113</f>
        <v>26552.199999999997</v>
      </c>
      <c r="D113" s="21"/>
      <c r="E113" s="22">
        <v>26499.1</v>
      </c>
      <c r="F113" s="22">
        <v>53.1</v>
      </c>
      <c r="G113" s="22"/>
      <c r="H113" s="22"/>
      <c r="I113" s="15"/>
      <c r="J113" s="15"/>
      <c r="K113" s="15"/>
      <c r="L113" s="15"/>
      <c r="M113" s="14"/>
      <c r="N113" s="14"/>
      <c r="O113" s="14"/>
      <c r="P113" s="107"/>
    </row>
    <row r="114" spans="1:16" s="3" customFormat="1" ht="31.5" customHeight="1" x14ac:dyDescent="0.25">
      <c r="A114" s="104" t="s">
        <v>99</v>
      </c>
      <c r="B114" s="46" t="s">
        <v>100</v>
      </c>
      <c r="C114" s="62">
        <f>D114+E114+F114+G114+H114</f>
        <v>9032.7999999999993</v>
      </c>
      <c r="D114" s="62">
        <f>D116+D117+D118+D119</f>
        <v>4750</v>
      </c>
      <c r="E114" s="57">
        <f>E116+E117+E118+E119</f>
        <v>4282.8</v>
      </c>
      <c r="F114" s="57"/>
      <c r="G114" s="15"/>
      <c r="H114" s="15"/>
      <c r="I114" s="15" t="s">
        <v>101</v>
      </c>
      <c r="J114" s="15">
        <v>95</v>
      </c>
      <c r="K114" s="15">
        <v>25</v>
      </c>
      <c r="L114" s="15">
        <v>70</v>
      </c>
      <c r="M114" s="14"/>
      <c r="N114" s="14"/>
      <c r="O114" s="48"/>
      <c r="P114" s="104" t="s">
        <v>125</v>
      </c>
    </row>
    <row r="115" spans="1:16" s="3" customFormat="1" ht="21" customHeight="1" x14ac:dyDescent="0.25">
      <c r="A115" s="105"/>
      <c r="B115" s="46" t="s">
        <v>11</v>
      </c>
      <c r="C115" s="62"/>
      <c r="D115" s="62"/>
      <c r="E115" s="57"/>
      <c r="F115" s="57"/>
      <c r="G115" s="15"/>
      <c r="H115" s="15"/>
      <c r="I115" s="15"/>
      <c r="J115" s="15"/>
      <c r="K115" s="15"/>
      <c r="L115" s="15"/>
      <c r="M115" s="14"/>
      <c r="N115" s="14"/>
      <c r="O115" s="48"/>
      <c r="P115" s="105"/>
    </row>
    <row r="116" spans="1:16" s="3" customFormat="1" ht="21" customHeight="1" x14ac:dyDescent="0.25">
      <c r="A116" s="105"/>
      <c r="B116" s="46" t="s">
        <v>12</v>
      </c>
      <c r="C116" s="62">
        <f>D116+E116+F116+G116+H116</f>
        <v>5046.8</v>
      </c>
      <c r="D116" s="62">
        <v>2375</v>
      </c>
      <c r="E116" s="57">
        <f>E122+E126</f>
        <v>2671.8</v>
      </c>
      <c r="F116" s="57"/>
      <c r="G116" s="15"/>
      <c r="H116" s="15"/>
      <c r="I116" s="15"/>
      <c r="J116" s="15"/>
      <c r="K116" s="15"/>
      <c r="L116" s="15"/>
      <c r="M116" s="14"/>
      <c r="N116" s="14"/>
      <c r="O116" s="48"/>
      <c r="P116" s="105"/>
    </row>
    <row r="117" spans="1:16" s="3" customFormat="1" ht="21" customHeight="1" x14ac:dyDescent="0.25">
      <c r="A117" s="105"/>
      <c r="B117" s="46" t="s">
        <v>13</v>
      </c>
      <c r="C117" s="62">
        <f>D117+E117+F117+G117+H117</f>
        <v>2523.4</v>
      </c>
      <c r="D117" s="62">
        <v>1187.5</v>
      </c>
      <c r="E117" s="57">
        <f>E123+E127</f>
        <v>1335.9</v>
      </c>
      <c r="F117" s="57"/>
      <c r="G117" s="15"/>
      <c r="H117" s="15"/>
      <c r="I117" s="15"/>
      <c r="J117" s="15"/>
      <c r="K117" s="15"/>
      <c r="L117" s="15"/>
      <c r="M117" s="14"/>
      <c r="N117" s="14"/>
      <c r="O117" s="48"/>
      <c r="P117" s="105"/>
    </row>
    <row r="118" spans="1:16" s="3" customFormat="1" ht="21" customHeight="1" x14ac:dyDescent="0.25">
      <c r="A118" s="105"/>
      <c r="B118" s="46" t="s">
        <v>14</v>
      </c>
      <c r="C118" s="62">
        <f>D118+E118+F118+G118+H118</f>
        <v>275.10000000000002</v>
      </c>
      <c r="D118" s="62"/>
      <c r="E118" s="57">
        <f>E128</f>
        <v>275.10000000000002</v>
      </c>
      <c r="F118" s="57"/>
      <c r="G118" s="15"/>
      <c r="H118" s="15"/>
      <c r="I118" s="15"/>
      <c r="J118" s="15"/>
      <c r="K118" s="15"/>
      <c r="L118" s="15"/>
      <c r="M118" s="14"/>
      <c r="N118" s="14"/>
      <c r="O118" s="48"/>
      <c r="P118" s="105"/>
    </row>
    <row r="119" spans="1:16" s="3" customFormat="1" ht="96.75" customHeight="1" x14ac:dyDescent="0.25">
      <c r="A119" s="106"/>
      <c r="B119" s="56" t="s">
        <v>15</v>
      </c>
      <c r="C119" s="21">
        <f>D119+E119+F119+G119+H119</f>
        <v>1187.5</v>
      </c>
      <c r="D119" s="21">
        <v>1187.5</v>
      </c>
      <c r="E119" s="22"/>
      <c r="F119" s="28"/>
      <c r="G119" s="15"/>
      <c r="H119" s="15"/>
      <c r="I119" s="15"/>
      <c r="J119" s="15"/>
      <c r="K119" s="15"/>
      <c r="L119" s="15"/>
      <c r="M119" s="14"/>
      <c r="N119" s="14"/>
      <c r="O119" s="48"/>
      <c r="P119" s="105"/>
    </row>
    <row r="120" spans="1:16" s="3" customFormat="1" ht="37.15" customHeight="1" x14ac:dyDescent="0.25">
      <c r="A120" s="29"/>
      <c r="B120" s="46" t="s">
        <v>102</v>
      </c>
      <c r="C120" s="21">
        <f>E120+D120+F120+G120+H120</f>
        <v>1460.3</v>
      </c>
      <c r="D120" s="21"/>
      <c r="E120" s="22">
        <f>E122+E123</f>
        <v>1460.3</v>
      </c>
      <c r="F120" s="57"/>
      <c r="G120" s="15"/>
      <c r="H120" s="15"/>
      <c r="I120" s="15" t="s">
        <v>98</v>
      </c>
      <c r="J120" s="15">
        <v>65</v>
      </c>
      <c r="K120" s="15"/>
      <c r="L120" s="15">
        <v>65</v>
      </c>
      <c r="M120" s="14"/>
      <c r="N120" s="14"/>
      <c r="O120" s="48"/>
      <c r="P120" s="105"/>
    </row>
    <row r="121" spans="1:16" s="3" customFormat="1" ht="24" customHeight="1" x14ac:dyDescent="0.25">
      <c r="A121" s="34"/>
      <c r="B121" s="46" t="s">
        <v>11</v>
      </c>
      <c r="C121" s="21"/>
      <c r="D121" s="21"/>
      <c r="E121" s="22"/>
      <c r="F121" s="57"/>
      <c r="G121" s="15"/>
      <c r="H121" s="15"/>
      <c r="I121" s="15"/>
      <c r="J121" s="15"/>
      <c r="K121" s="15"/>
      <c r="L121" s="15"/>
      <c r="M121" s="14"/>
      <c r="N121" s="14"/>
      <c r="O121" s="48"/>
      <c r="P121" s="105"/>
    </row>
    <row r="122" spans="1:16" s="3" customFormat="1" ht="24" customHeight="1" x14ac:dyDescent="0.25">
      <c r="A122" s="34"/>
      <c r="B122" s="46" t="s">
        <v>12</v>
      </c>
      <c r="C122" s="21">
        <f>E122+D122+F122+G122+H122</f>
        <v>973.5</v>
      </c>
      <c r="D122" s="21"/>
      <c r="E122" s="22">
        <v>973.5</v>
      </c>
      <c r="F122" s="57"/>
      <c r="G122" s="15"/>
      <c r="H122" s="15"/>
      <c r="I122" s="15"/>
      <c r="J122" s="15"/>
      <c r="K122" s="15"/>
      <c r="L122" s="15"/>
      <c r="M122" s="14"/>
      <c r="N122" s="14"/>
      <c r="O122" s="48"/>
      <c r="P122" s="105"/>
    </row>
    <row r="123" spans="1:16" s="3" customFormat="1" ht="24" customHeight="1" x14ac:dyDescent="0.25">
      <c r="A123" s="38"/>
      <c r="B123" s="46" t="s">
        <v>13</v>
      </c>
      <c r="C123" s="21">
        <f>E123+D123+F123+G123+H123</f>
        <v>486.8</v>
      </c>
      <c r="D123" s="21"/>
      <c r="E123" s="22">
        <v>486.8</v>
      </c>
      <c r="F123" s="57"/>
      <c r="G123" s="15"/>
      <c r="H123" s="15"/>
      <c r="I123" s="15"/>
      <c r="J123" s="15"/>
      <c r="K123" s="15"/>
      <c r="L123" s="15"/>
      <c r="M123" s="14"/>
      <c r="N123" s="14"/>
      <c r="O123" s="48"/>
      <c r="P123" s="105"/>
    </row>
    <row r="124" spans="1:16" s="3" customFormat="1" ht="46.5" customHeight="1" x14ac:dyDescent="0.25">
      <c r="A124" s="29"/>
      <c r="B124" s="46" t="s">
        <v>103</v>
      </c>
      <c r="C124" s="21">
        <f>E124+D124+F124+G124+H124</f>
        <v>2822.5</v>
      </c>
      <c r="D124" s="21"/>
      <c r="E124" s="22">
        <f>E126+E127+E128</f>
        <v>2822.5</v>
      </c>
      <c r="F124" s="57"/>
      <c r="G124" s="15"/>
      <c r="H124" s="15"/>
      <c r="I124" s="15" t="s">
        <v>98</v>
      </c>
      <c r="J124" s="15">
        <v>5</v>
      </c>
      <c r="K124" s="15"/>
      <c r="L124" s="15">
        <v>5</v>
      </c>
      <c r="M124" s="14"/>
      <c r="N124" s="14"/>
      <c r="O124" s="48"/>
      <c r="P124" s="105"/>
    </row>
    <row r="125" spans="1:16" s="3" customFormat="1" ht="18.75" customHeight="1" x14ac:dyDescent="0.25">
      <c r="A125" s="34"/>
      <c r="B125" s="46" t="s">
        <v>11</v>
      </c>
      <c r="C125" s="21"/>
      <c r="D125" s="21"/>
      <c r="E125" s="58"/>
      <c r="F125" s="57"/>
      <c r="G125" s="15"/>
      <c r="H125" s="15"/>
      <c r="I125" s="63"/>
      <c r="J125" s="63"/>
      <c r="K125" s="63"/>
      <c r="L125" s="63"/>
      <c r="M125" s="20"/>
      <c r="N125" s="20"/>
      <c r="O125" s="64"/>
      <c r="P125" s="105"/>
    </row>
    <row r="126" spans="1:16" s="3" customFormat="1" ht="18.75" customHeight="1" x14ac:dyDescent="0.25">
      <c r="A126" s="34"/>
      <c r="B126" s="46" t="s">
        <v>12</v>
      </c>
      <c r="C126" s="21">
        <f>E126+D126+F126+G126+H126</f>
        <v>1698.3</v>
      </c>
      <c r="D126" s="21"/>
      <c r="E126" s="22">
        <v>1698.3</v>
      </c>
      <c r="F126" s="57"/>
      <c r="G126" s="15"/>
      <c r="H126" s="15"/>
      <c r="I126" s="15"/>
      <c r="J126" s="15"/>
      <c r="K126" s="15"/>
      <c r="L126" s="15"/>
      <c r="M126" s="14"/>
      <c r="N126" s="14"/>
      <c r="O126" s="48"/>
      <c r="P126" s="105"/>
    </row>
    <row r="127" spans="1:16" s="3" customFormat="1" ht="18.75" customHeight="1" x14ac:dyDescent="0.25">
      <c r="A127" s="34"/>
      <c r="B127" s="46" t="s">
        <v>13</v>
      </c>
      <c r="C127" s="21">
        <f>E127+D127+F127+G127+H127</f>
        <v>849.1</v>
      </c>
      <c r="D127" s="21"/>
      <c r="E127" s="22">
        <v>849.1</v>
      </c>
      <c r="F127" s="57"/>
      <c r="G127" s="15"/>
      <c r="H127" s="15"/>
      <c r="I127" s="15"/>
      <c r="J127" s="15"/>
      <c r="K127" s="15"/>
      <c r="L127" s="15"/>
      <c r="M127" s="14"/>
      <c r="N127" s="14"/>
      <c r="O127" s="48"/>
      <c r="P127" s="105"/>
    </row>
    <row r="128" spans="1:16" s="3" customFormat="1" ht="18.75" customHeight="1" x14ac:dyDescent="0.25">
      <c r="A128" s="38"/>
      <c r="B128" s="46" t="s">
        <v>14</v>
      </c>
      <c r="C128" s="21">
        <f>E128+D128+F128+G128+H128</f>
        <v>275.10000000000002</v>
      </c>
      <c r="D128" s="21"/>
      <c r="E128" s="22">
        <v>275.10000000000002</v>
      </c>
      <c r="F128" s="57"/>
      <c r="G128" s="15"/>
      <c r="H128" s="15"/>
      <c r="I128" s="15"/>
      <c r="J128" s="15"/>
      <c r="K128" s="15"/>
      <c r="L128" s="15"/>
      <c r="M128" s="14"/>
      <c r="N128" s="14"/>
      <c r="O128" s="48"/>
      <c r="P128" s="106"/>
    </row>
    <row r="129" spans="1:16" s="3" customFormat="1" ht="65.25" customHeight="1" x14ac:dyDescent="0.25">
      <c r="A129" s="107" t="s">
        <v>104</v>
      </c>
      <c r="B129" s="20" t="s">
        <v>105</v>
      </c>
      <c r="C129" s="21">
        <f>D129+E129+F129+G129+H129</f>
        <v>758.5</v>
      </c>
      <c r="D129" s="21">
        <f>D131+D132+D133+D134</f>
        <v>520</v>
      </c>
      <c r="E129" s="22">
        <f>E131+E132+E133+E134</f>
        <v>238.5</v>
      </c>
      <c r="F129" s="57"/>
      <c r="G129" s="15"/>
      <c r="H129" s="15"/>
      <c r="I129" s="15" t="s">
        <v>106</v>
      </c>
      <c r="J129" s="15">
        <v>204</v>
      </c>
      <c r="K129" s="15">
        <v>104</v>
      </c>
      <c r="L129" s="15">
        <v>100</v>
      </c>
      <c r="M129" s="14"/>
      <c r="N129" s="14"/>
      <c r="O129" s="14"/>
      <c r="P129" s="107" t="s">
        <v>125</v>
      </c>
    </row>
    <row r="130" spans="1:16" s="3" customFormat="1" ht="16.899999999999999" customHeight="1" x14ac:dyDescent="0.25">
      <c r="A130" s="107"/>
      <c r="B130" s="20" t="s">
        <v>11</v>
      </c>
      <c r="C130" s="27"/>
      <c r="D130" s="27"/>
      <c r="E130" s="28"/>
      <c r="F130" s="57"/>
      <c r="G130" s="15"/>
      <c r="H130" s="15"/>
      <c r="I130" s="63"/>
      <c r="J130" s="63"/>
      <c r="K130" s="63"/>
      <c r="L130" s="15"/>
      <c r="M130" s="14"/>
      <c r="N130" s="14"/>
      <c r="O130" s="14"/>
      <c r="P130" s="107"/>
    </row>
    <row r="131" spans="1:16" s="3" customFormat="1" ht="23.25" customHeight="1" x14ac:dyDescent="0.25">
      <c r="A131" s="107"/>
      <c r="B131" s="20" t="s">
        <v>12</v>
      </c>
      <c r="C131" s="21">
        <f>D131+E131+F131+G131+H131</f>
        <v>379.3</v>
      </c>
      <c r="D131" s="21">
        <v>260</v>
      </c>
      <c r="E131" s="22">
        <v>119.3</v>
      </c>
      <c r="F131" s="57"/>
      <c r="G131" s="22"/>
      <c r="H131" s="22"/>
      <c r="I131" s="15"/>
      <c r="J131" s="15"/>
      <c r="K131" s="15"/>
      <c r="L131" s="15"/>
      <c r="M131" s="14"/>
      <c r="N131" s="14"/>
      <c r="O131" s="14"/>
      <c r="P131" s="107"/>
    </row>
    <row r="132" spans="1:16" s="3" customFormat="1" ht="23.25" customHeight="1" x14ac:dyDescent="0.25">
      <c r="A132" s="107"/>
      <c r="B132" s="20" t="s">
        <v>13</v>
      </c>
      <c r="C132" s="21">
        <f>D132+E132+F132+G132+H132</f>
        <v>189.6</v>
      </c>
      <c r="D132" s="21">
        <v>130</v>
      </c>
      <c r="E132" s="22">
        <v>59.6</v>
      </c>
      <c r="F132" s="57"/>
      <c r="G132" s="22"/>
      <c r="H132" s="22"/>
      <c r="I132" s="15"/>
      <c r="J132" s="15"/>
      <c r="K132" s="15"/>
      <c r="L132" s="15"/>
      <c r="M132" s="14"/>
      <c r="N132" s="14"/>
      <c r="O132" s="14"/>
      <c r="P132" s="107"/>
    </row>
    <row r="133" spans="1:16" s="3" customFormat="1" ht="95.25" customHeight="1" x14ac:dyDescent="0.25">
      <c r="A133" s="107"/>
      <c r="B133" s="23" t="s">
        <v>15</v>
      </c>
      <c r="C133" s="21">
        <f>D133+E133+F133+G133+H133</f>
        <v>130</v>
      </c>
      <c r="D133" s="21">
        <v>130</v>
      </c>
      <c r="E133" s="22"/>
      <c r="F133" s="22"/>
      <c r="G133" s="22"/>
      <c r="H133" s="22"/>
      <c r="I133" s="15"/>
      <c r="J133" s="15"/>
      <c r="K133" s="15"/>
      <c r="L133" s="15"/>
      <c r="M133" s="14"/>
      <c r="N133" s="14"/>
      <c r="O133" s="14"/>
      <c r="P133" s="107"/>
    </row>
    <row r="134" spans="1:16" s="3" customFormat="1" ht="21" customHeight="1" x14ac:dyDescent="0.25">
      <c r="A134" s="107"/>
      <c r="B134" s="20" t="s">
        <v>14</v>
      </c>
      <c r="C134" s="21">
        <f>D134+E134+F134+G134+H134</f>
        <v>59.6</v>
      </c>
      <c r="D134" s="21"/>
      <c r="E134" s="22">
        <v>59.6</v>
      </c>
      <c r="F134" s="22"/>
      <c r="G134" s="22"/>
      <c r="H134" s="22"/>
      <c r="I134" s="15"/>
      <c r="J134" s="15"/>
      <c r="K134" s="15"/>
      <c r="L134" s="15"/>
      <c r="M134" s="14"/>
      <c r="N134" s="14"/>
      <c r="O134" s="14"/>
      <c r="P134" s="107"/>
    </row>
    <row r="135" spans="1:16" s="3" customFormat="1" ht="93.75" customHeight="1" x14ac:dyDescent="0.25">
      <c r="A135" s="104" t="s">
        <v>107</v>
      </c>
      <c r="B135" s="20" t="s">
        <v>108</v>
      </c>
      <c r="C135" s="21">
        <f>D135+E135+F135+G135+H135</f>
        <v>15242</v>
      </c>
      <c r="D135" s="21">
        <f>D137+D138+D139</f>
        <v>15242</v>
      </c>
      <c r="E135" s="22"/>
      <c r="F135" s="22"/>
      <c r="G135" s="22"/>
      <c r="H135" s="22"/>
      <c r="I135" s="15" t="s">
        <v>109</v>
      </c>
      <c r="J135" s="15" t="s">
        <v>110</v>
      </c>
      <c r="K135" s="15" t="s">
        <v>110</v>
      </c>
      <c r="L135" s="15"/>
      <c r="M135" s="14"/>
      <c r="N135" s="14"/>
      <c r="O135" s="14"/>
      <c r="P135" s="104" t="s">
        <v>93</v>
      </c>
    </row>
    <row r="136" spans="1:16" s="3" customFormat="1" ht="20.25" customHeight="1" x14ac:dyDescent="0.25">
      <c r="A136" s="105"/>
      <c r="B136" s="20" t="s">
        <v>11</v>
      </c>
      <c r="C136" s="27"/>
      <c r="D136" s="27"/>
      <c r="E136" s="28"/>
      <c r="F136" s="28"/>
      <c r="G136" s="15"/>
      <c r="H136" s="15"/>
      <c r="I136" s="63"/>
      <c r="J136" s="63"/>
      <c r="K136" s="63"/>
      <c r="L136" s="15"/>
      <c r="M136" s="14"/>
      <c r="N136" s="14"/>
      <c r="O136" s="14"/>
      <c r="P136" s="105"/>
    </row>
    <row r="137" spans="1:16" s="3" customFormat="1" ht="21.75" customHeight="1" x14ac:dyDescent="0.25">
      <c r="A137" s="105"/>
      <c r="B137" s="20" t="s">
        <v>12</v>
      </c>
      <c r="C137" s="27">
        <f>D137+E137+F137+G137+H137</f>
        <v>7621</v>
      </c>
      <c r="D137" s="27">
        <v>7621</v>
      </c>
      <c r="E137" s="28"/>
      <c r="F137" s="28"/>
      <c r="G137" s="15"/>
      <c r="H137" s="15"/>
      <c r="I137" s="15"/>
      <c r="J137" s="15"/>
      <c r="K137" s="15"/>
      <c r="L137" s="15"/>
      <c r="M137" s="14"/>
      <c r="N137" s="14"/>
      <c r="O137" s="14"/>
      <c r="P137" s="105"/>
    </row>
    <row r="138" spans="1:16" s="3" customFormat="1" ht="21.75" customHeight="1" x14ac:dyDescent="0.25">
      <c r="A138" s="105"/>
      <c r="B138" s="20" t="s">
        <v>13</v>
      </c>
      <c r="C138" s="27">
        <f>D138+E138+F138+G138+H138</f>
        <v>3810.5</v>
      </c>
      <c r="D138" s="27">
        <v>3810.5</v>
      </c>
      <c r="E138" s="28"/>
      <c r="F138" s="28"/>
      <c r="G138" s="15"/>
      <c r="H138" s="15"/>
      <c r="I138" s="15"/>
      <c r="J138" s="15"/>
      <c r="K138" s="15"/>
      <c r="L138" s="15"/>
      <c r="M138" s="14"/>
      <c r="N138" s="14"/>
      <c r="O138" s="14"/>
      <c r="P138" s="105"/>
    </row>
    <row r="139" spans="1:16" s="3" customFormat="1" ht="93" customHeight="1" x14ac:dyDescent="0.25">
      <c r="A139" s="106"/>
      <c r="B139" s="55" t="s">
        <v>15</v>
      </c>
      <c r="C139" s="59">
        <f>D139+E139+F139+G139+H139</f>
        <v>3810.5</v>
      </c>
      <c r="D139" s="59">
        <v>3810.5</v>
      </c>
      <c r="E139" s="60"/>
      <c r="F139" s="60"/>
      <c r="G139" s="45"/>
      <c r="H139" s="45"/>
      <c r="I139" s="45"/>
      <c r="J139" s="45"/>
      <c r="K139" s="45"/>
      <c r="L139" s="45"/>
      <c r="M139" s="42"/>
      <c r="N139" s="42"/>
      <c r="O139" s="42"/>
      <c r="P139" s="106"/>
    </row>
    <row r="140" spans="1:16" s="3" customFormat="1" ht="35.25" customHeight="1" x14ac:dyDescent="0.25">
      <c r="A140" s="107" t="s">
        <v>111</v>
      </c>
      <c r="B140" s="23" t="s">
        <v>112</v>
      </c>
      <c r="C140" s="21">
        <f>E140+D140+F140+G140+H140</f>
        <v>132.80000000000001</v>
      </c>
      <c r="D140" s="65"/>
      <c r="E140" s="22">
        <f>E142+E143</f>
        <v>132.80000000000001</v>
      </c>
      <c r="F140" s="22"/>
      <c r="G140" s="22"/>
      <c r="H140" s="22"/>
      <c r="I140" s="15" t="s">
        <v>113</v>
      </c>
      <c r="J140" s="15">
        <v>156</v>
      </c>
      <c r="K140" s="15"/>
      <c r="L140" s="15">
        <v>156</v>
      </c>
      <c r="M140" s="14"/>
      <c r="N140" s="14"/>
      <c r="O140" s="14"/>
      <c r="P140" s="104" t="s">
        <v>125</v>
      </c>
    </row>
    <row r="141" spans="1:16" s="3" customFormat="1" ht="26.25" customHeight="1" x14ac:dyDescent="0.25">
      <c r="A141" s="107"/>
      <c r="B141" s="20" t="s">
        <v>11</v>
      </c>
      <c r="C141" s="21"/>
      <c r="D141" s="65"/>
      <c r="E141" s="22"/>
      <c r="F141" s="22"/>
      <c r="G141" s="22"/>
      <c r="H141" s="22"/>
      <c r="I141" s="63"/>
      <c r="J141" s="63"/>
      <c r="K141" s="63"/>
      <c r="L141" s="63"/>
      <c r="M141" s="14"/>
      <c r="N141" s="14"/>
      <c r="O141" s="14"/>
      <c r="P141" s="105"/>
    </row>
    <row r="142" spans="1:16" s="3" customFormat="1" ht="26.25" customHeight="1" x14ac:dyDescent="0.25">
      <c r="A142" s="107"/>
      <c r="B142" s="20" t="s">
        <v>12</v>
      </c>
      <c r="C142" s="21">
        <f t="shared" ref="C142:C148" si="3">E142+D142+F142+G142+H142</f>
        <v>88.5</v>
      </c>
      <c r="D142" s="65"/>
      <c r="E142" s="22">
        <v>88.5</v>
      </c>
      <c r="F142" s="22"/>
      <c r="G142" s="22"/>
      <c r="H142" s="22"/>
      <c r="I142" s="15"/>
      <c r="J142" s="15"/>
      <c r="K142" s="15"/>
      <c r="L142" s="15"/>
      <c r="M142" s="14"/>
      <c r="N142" s="14"/>
      <c r="O142" s="14"/>
      <c r="P142" s="105"/>
    </row>
    <row r="143" spans="1:16" s="3" customFormat="1" ht="32.25" customHeight="1" x14ac:dyDescent="0.25">
      <c r="A143" s="107"/>
      <c r="B143" s="20" t="s">
        <v>13</v>
      </c>
      <c r="C143" s="21">
        <f t="shared" si="3"/>
        <v>44.3</v>
      </c>
      <c r="D143" s="65"/>
      <c r="E143" s="22">
        <v>44.3</v>
      </c>
      <c r="F143" s="22"/>
      <c r="G143" s="22"/>
      <c r="H143" s="22"/>
      <c r="I143" s="15"/>
      <c r="J143" s="15"/>
      <c r="K143" s="15"/>
      <c r="L143" s="15"/>
      <c r="M143" s="14"/>
      <c r="N143" s="14"/>
      <c r="O143" s="14"/>
      <c r="P143" s="106"/>
    </row>
    <row r="144" spans="1:16" s="3" customFormat="1" ht="39.75" customHeight="1" x14ac:dyDescent="0.25">
      <c r="A144" s="29" t="s">
        <v>114</v>
      </c>
      <c r="B144" s="46" t="s">
        <v>115</v>
      </c>
      <c r="C144" s="21">
        <f t="shared" si="3"/>
        <v>7369.2999999999993</v>
      </c>
      <c r="D144" s="65"/>
      <c r="E144" s="22">
        <f>E145+E146+E147</f>
        <v>7369.2999999999993</v>
      </c>
      <c r="F144" s="22"/>
      <c r="G144" s="22"/>
      <c r="H144" s="22"/>
      <c r="I144" s="15"/>
      <c r="J144" s="15"/>
      <c r="K144" s="15"/>
      <c r="L144" s="15"/>
      <c r="M144" s="14"/>
      <c r="N144" s="14"/>
      <c r="O144" s="48"/>
      <c r="P144" s="104" t="s">
        <v>125</v>
      </c>
    </row>
    <row r="145" spans="1:16" s="3" customFormat="1" ht="21" customHeight="1" x14ac:dyDescent="0.25">
      <c r="A145" s="34"/>
      <c r="B145" s="46" t="s">
        <v>12</v>
      </c>
      <c r="C145" s="21">
        <f t="shared" si="3"/>
        <v>3684.5</v>
      </c>
      <c r="D145" s="65"/>
      <c r="E145" s="22">
        <f>E150+E155</f>
        <v>3684.5</v>
      </c>
      <c r="F145" s="22"/>
      <c r="G145" s="22"/>
      <c r="H145" s="22"/>
      <c r="I145" s="15"/>
      <c r="J145" s="15"/>
      <c r="K145" s="15"/>
      <c r="L145" s="15"/>
      <c r="M145" s="14"/>
      <c r="N145" s="14"/>
      <c r="O145" s="48"/>
      <c r="P145" s="105"/>
    </row>
    <row r="146" spans="1:16" s="3" customFormat="1" ht="21" customHeight="1" x14ac:dyDescent="0.25">
      <c r="A146" s="34"/>
      <c r="B146" s="46" t="s">
        <v>13</v>
      </c>
      <c r="C146" s="21">
        <f t="shared" si="3"/>
        <v>1842.4</v>
      </c>
      <c r="D146" s="65"/>
      <c r="E146" s="22">
        <f>E151+E156</f>
        <v>1842.4</v>
      </c>
      <c r="F146" s="22"/>
      <c r="G146" s="22"/>
      <c r="H146" s="22"/>
      <c r="I146" s="15"/>
      <c r="J146" s="15"/>
      <c r="K146" s="15"/>
      <c r="L146" s="15"/>
      <c r="M146" s="14"/>
      <c r="N146" s="14"/>
      <c r="O146" s="48"/>
      <c r="P146" s="105"/>
    </row>
    <row r="147" spans="1:16" s="3" customFormat="1" ht="21" customHeight="1" x14ac:dyDescent="0.25">
      <c r="A147" s="34"/>
      <c r="B147" s="46" t="s">
        <v>14</v>
      </c>
      <c r="C147" s="21">
        <f t="shared" si="3"/>
        <v>1842.4</v>
      </c>
      <c r="D147" s="65"/>
      <c r="E147" s="22">
        <f>E152+E157</f>
        <v>1842.4</v>
      </c>
      <c r="F147" s="22"/>
      <c r="G147" s="22"/>
      <c r="H147" s="22"/>
      <c r="I147" s="15"/>
      <c r="J147" s="15"/>
      <c r="K147" s="15"/>
      <c r="L147" s="15"/>
      <c r="M147" s="14"/>
      <c r="N147" s="14"/>
      <c r="O147" s="48"/>
      <c r="P147" s="105"/>
    </row>
    <row r="148" spans="1:16" s="3" customFormat="1" ht="89.25" customHeight="1" x14ac:dyDescent="0.25">
      <c r="A148" s="29"/>
      <c r="B148" s="46" t="s">
        <v>116</v>
      </c>
      <c r="C148" s="21">
        <f t="shared" si="3"/>
        <v>380</v>
      </c>
      <c r="D148" s="65"/>
      <c r="E148" s="22">
        <f>E150+E151+E152</f>
        <v>380</v>
      </c>
      <c r="F148" s="22"/>
      <c r="G148" s="22"/>
      <c r="H148" s="22"/>
      <c r="I148" s="15" t="s">
        <v>117</v>
      </c>
      <c r="J148" s="15">
        <v>12</v>
      </c>
      <c r="K148" s="15"/>
      <c r="L148" s="15">
        <v>12</v>
      </c>
      <c r="M148" s="14"/>
      <c r="N148" s="14"/>
      <c r="O148" s="48"/>
      <c r="P148" s="105"/>
    </row>
    <row r="149" spans="1:16" s="3" customFormat="1" ht="18" customHeight="1" x14ac:dyDescent="0.25">
      <c r="A149" s="34"/>
      <c r="B149" s="46" t="s">
        <v>11</v>
      </c>
      <c r="C149" s="21"/>
      <c r="D149" s="65"/>
      <c r="E149" s="22"/>
      <c r="F149" s="22"/>
      <c r="G149" s="22"/>
      <c r="H149" s="22"/>
      <c r="I149" s="15"/>
      <c r="J149" s="15"/>
      <c r="K149" s="15"/>
      <c r="L149" s="15"/>
      <c r="M149" s="14"/>
      <c r="N149" s="14"/>
      <c r="O149" s="48"/>
      <c r="P149" s="105"/>
    </row>
    <row r="150" spans="1:16" s="3" customFormat="1" ht="21" customHeight="1" x14ac:dyDescent="0.25">
      <c r="A150" s="34"/>
      <c r="B150" s="46" t="s">
        <v>12</v>
      </c>
      <c r="C150" s="21">
        <f>E150+D150+F150+G150+H150</f>
        <v>190</v>
      </c>
      <c r="D150" s="65"/>
      <c r="E150" s="22">
        <v>190</v>
      </c>
      <c r="F150" s="22"/>
      <c r="G150" s="22"/>
      <c r="H150" s="22"/>
      <c r="I150" s="15"/>
      <c r="J150" s="15"/>
      <c r="K150" s="15"/>
      <c r="L150" s="15"/>
      <c r="M150" s="14"/>
      <c r="N150" s="14"/>
      <c r="O150" s="48"/>
      <c r="P150" s="105"/>
    </row>
    <row r="151" spans="1:16" s="3" customFormat="1" ht="21" customHeight="1" x14ac:dyDescent="0.25">
      <c r="A151" s="34"/>
      <c r="B151" s="46" t="s">
        <v>13</v>
      </c>
      <c r="C151" s="21">
        <f>E151+D151+F151+G151+H151</f>
        <v>95</v>
      </c>
      <c r="D151" s="65"/>
      <c r="E151" s="22">
        <v>95</v>
      </c>
      <c r="F151" s="22"/>
      <c r="G151" s="22"/>
      <c r="H151" s="22"/>
      <c r="I151" s="15"/>
      <c r="J151" s="15"/>
      <c r="K151" s="15"/>
      <c r="L151" s="15"/>
      <c r="M151" s="14"/>
      <c r="N151" s="14"/>
      <c r="O151" s="48"/>
      <c r="P151" s="105"/>
    </row>
    <row r="152" spans="1:16" s="3" customFormat="1" ht="21" customHeight="1" x14ac:dyDescent="0.25">
      <c r="A152" s="38"/>
      <c r="B152" s="46" t="s">
        <v>14</v>
      </c>
      <c r="C152" s="21">
        <f>E152+D152+F152+G152+H152</f>
        <v>95</v>
      </c>
      <c r="D152" s="65"/>
      <c r="E152" s="22">
        <v>95</v>
      </c>
      <c r="F152" s="22"/>
      <c r="G152" s="22"/>
      <c r="H152" s="22"/>
      <c r="I152" s="15"/>
      <c r="J152" s="15"/>
      <c r="K152" s="15"/>
      <c r="L152" s="15"/>
      <c r="M152" s="14"/>
      <c r="N152" s="14"/>
      <c r="O152" s="48"/>
      <c r="P152" s="106"/>
    </row>
    <row r="153" spans="1:16" s="3" customFormat="1" ht="75.75" customHeight="1" x14ac:dyDescent="0.25">
      <c r="A153" s="34"/>
      <c r="B153" s="61" t="s">
        <v>118</v>
      </c>
      <c r="C153" s="43">
        <f>E153+D153+F153+G153+H153</f>
        <v>6989.2999999999993</v>
      </c>
      <c r="D153" s="39"/>
      <c r="E153" s="44">
        <f>E155+E156+E157</f>
        <v>6989.2999999999993</v>
      </c>
      <c r="F153" s="44"/>
      <c r="G153" s="44"/>
      <c r="H153" s="44"/>
      <c r="I153" s="45" t="s">
        <v>119</v>
      </c>
      <c r="J153" s="45">
        <v>5980</v>
      </c>
      <c r="K153" s="45"/>
      <c r="L153" s="45">
        <v>5980</v>
      </c>
      <c r="M153" s="42"/>
      <c r="N153" s="42"/>
      <c r="O153" s="50"/>
      <c r="P153" s="105" t="s">
        <v>125</v>
      </c>
    </row>
    <row r="154" spans="1:16" s="3" customFormat="1" ht="18" customHeight="1" x14ac:dyDescent="0.25">
      <c r="A154" s="34"/>
      <c r="B154" s="46" t="s">
        <v>11</v>
      </c>
      <c r="C154" s="21"/>
      <c r="D154" s="65"/>
      <c r="E154" s="22"/>
      <c r="F154" s="22"/>
      <c r="G154" s="22"/>
      <c r="H154" s="22"/>
      <c r="I154" s="15"/>
      <c r="J154" s="15"/>
      <c r="K154" s="15"/>
      <c r="L154" s="15"/>
      <c r="M154" s="14"/>
      <c r="N154" s="14"/>
      <c r="O154" s="48"/>
      <c r="P154" s="105"/>
    </row>
    <row r="155" spans="1:16" s="3" customFormat="1" ht="18" customHeight="1" x14ac:dyDescent="0.25">
      <c r="A155" s="34"/>
      <c r="B155" s="61" t="s">
        <v>12</v>
      </c>
      <c r="C155" s="43">
        <f>E155+D155+F155+G155+H155</f>
        <v>3494.5</v>
      </c>
      <c r="D155" s="39"/>
      <c r="E155" s="44">
        <v>3494.5</v>
      </c>
      <c r="F155" s="44"/>
      <c r="G155" s="44"/>
      <c r="H155" s="44"/>
      <c r="I155" s="45"/>
      <c r="J155" s="45"/>
      <c r="K155" s="45"/>
      <c r="L155" s="45"/>
      <c r="M155" s="42"/>
      <c r="N155" s="42"/>
      <c r="O155" s="50"/>
      <c r="P155" s="105"/>
    </row>
    <row r="156" spans="1:16" s="3" customFormat="1" ht="18" customHeight="1" x14ac:dyDescent="0.25">
      <c r="A156" s="34"/>
      <c r="B156" s="46" t="s">
        <v>13</v>
      </c>
      <c r="C156" s="21">
        <f>E156+D156+F156+G156+H156</f>
        <v>1747.4</v>
      </c>
      <c r="D156" s="65"/>
      <c r="E156" s="22">
        <v>1747.4</v>
      </c>
      <c r="F156" s="22"/>
      <c r="G156" s="22"/>
      <c r="H156" s="22"/>
      <c r="I156" s="15"/>
      <c r="J156" s="15"/>
      <c r="K156" s="15"/>
      <c r="L156" s="15"/>
      <c r="M156" s="14"/>
      <c r="N156" s="14"/>
      <c r="O156" s="48"/>
      <c r="P156" s="105"/>
    </row>
    <row r="157" spans="1:16" s="3" customFormat="1" ht="18" customHeight="1" x14ac:dyDescent="0.25">
      <c r="A157" s="34"/>
      <c r="B157" s="46" t="s">
        <v>14</v>
      </c>
      <c r="C157" s="21">
        <f>E157+D157+F157+G157+H157</f>
        <v>1747.4</v>
      </c>
      <c r="D157" s="65"/>
      <c r="E157" s="22">
        <v>1747.4</v>
      </c>
      <c r="F157" s="22"/>
      <c r="G157" s="22"/>
      <c r="H157" s="22"/>
      <c r="I157" s="15"/>
      <c r="J157" s="15"/>
      <c r="K157" s="15"/>
      <c r="L157" s="15"/>
      <c r="M157" s="14"/>
      <c r="N157" s="14"/>
      <c r="O157" s="48"/>
      <c r="P157" s="106"/>
    </row>
    <row r="158" spans="1:16" s="3" customFormat="1" ht="99" customHeight="1" x14ac:dyDescent="0.25">
      <c r="A158" s="30" t="s">
        <v>129</v>
      </c>
      <c r="B158" s="66" t="s">
        <v>130</v>
      </c>
      <c r="C158" s="21">
        <f>E158</f>
        <v>3796.5</v>
      </c>
      <c r="D158" s="67"/>
      <c r="E158" s="22">
        <f>E160+E161</f>
        <v>3796.5</v>
      </c>
      <c r="F158" s="22"/>
      <c r="G158" s="22"/>
      <c r="H158" s="22"/>
      <c r="I158" s="15" t="s">
        <v>133</v>
      </c>
      <c r="J158" s="15">
        <v>2</v>
      </c>
      <c r="K158" s="15"/>
      <c r="L158" s="15">
        <v>2</v>
      </c>
      <c r="M158" s="14"/>
      <c r="N158" s="14"/>
      <c r="O158" s="14"/>
      <c r="P158" s="104" t="s">
        <v>35</v>
      </c>
    </row>
    <row r="159" spans="1:16" s="3" customFormat="1" ht="21" customHeight="1" x14ac:dyDescent="0.25">
      <c r="A159" s="34"/>
      <c r="B159" s="66" t="s">
        <v>11</v>
      </c>
      <c r="C159" s="21"/>
      <c r="D159" s="67"/>
      <c r="E159" s="22"/>
      <c r="F159" s="22"/>
      <c r="G159" s="22"/>
      <c r="H159" s="22"/>
      <c r="I159" s="15"/>
      <c r="J159" s="15"/>
      <c r="K159" s="15"/>
      <c r="L159" s="15"/>
      <c r="M159" s="14"/>
      <c r="N159" s="14"/>
      <c r="O159" s="14"/>
      <c r="P159" s="105"/>
    </row>
    <row r="160" spans="1:16" s="3" customFormat="1" ht="21" customHeight="1" x14ac:dyDescent="0.25">
      <c r="A160" s="34"/>
      <c r="B160" s="66" t="s">
        <v>12</v>
      </c>
      <c r="C160" s="21">
        <f>E160</f>
        <v>2531</v>
      </c>
      <c r="D160" s="67"/>
      <c r="E160" s="22">
        <v>2531</v>
      </c>
      <c r="F160" s="22"/>
      <c r="G160" s="22"/>
      <c r="H160" s="22"/>
      <c r="I160" s="15"/>
      <c r="J160" s="15"/>
      <c r="K160" s="15"/>
      <c r="L160" s="15"/>
      <c r="M160" s="14"/>
      <c r="N160" s="14"/>
      <c r="O160" s="14"/>
      <c r="P160" s="105"/>
    </row>
    <row r="161" spans="1:16" s="3" customFormat="1" ht="21" customHeight="1" x14ac:dyDescent="0.25">
      <c r="A161" s="34"/>
      <c r="B161" s="66" t="s">
        <v>13</v>
      </c>
      <c r="C161" s="21">
        <f>E161</f>
        <v>1265.5</v>
      </c>
      <c r="D161" s="67"/>
      <c r="E161" s="22">
        <v>1265.5</v>
      </c>
      <c r="F161" s="22"/>
      <c r="G161" s="22"/>
      <c r="H161" s="22"/>
      <c r="I161" s="15"/>
      <c r="J161" s="15"/>
      <c r="K161" s="15"/>
      <c r="L161" s="15"/>
      <c r="M161" s="14"/>
      <c r="N161" s="14"/>
      <c r="O161" s="14"/>
      <c r="P161" s="105"/>
    </row>
    <row r="162" spans="1:16" s="3" customFormat="1" ht="63" customHeight="1" x14ac:dyDescent="0.25">
      <c r="A162" s="38"/>
      <c r="B162" s="66" t="s">
        <v>140</v>
      </c>
      <c r="C162" s="21">
        <f>E162</f>
        <v>1265.5</v>
      </c>
      <c r="D162" s="67"/>
      <c r="E162" s="22">
        <v>1265.5</v>
      </c>
      <c r="F162" s="22"/>
      <c r="G162" s="22"/>
      <c r="H162" s="22"/>
      <c r="I162" s="15"/>
      <c r="J162" s="15"/>
      <c r="K162" s="15"/>
      <c r="L162" s="15"/>
      <c r="M162" s="14"/>
      <c r="N162" s="14"/>
      <c r="O162" s="14"/>
      <c r="P162" s="106"/>
    </row>
    <row r="163" spans="1:16" s="3" customFormat="1" ht="179.25" customHeight="1" x14ac:dyDescent="0.25">
      <c r="A163" s="30" t="s">
        <v>131</v>
      </c>
      <c r="B163" s="68" t="s">
        <v>132</v>
      </c>
      <c r="C163" s="21">
        <f>E163</f>
        <v>8963.2999999999993</v>
      </c>
      <c r="D163" s="67"/>
      <c r="E163" s="22">
        <v>8963.2999999999993</v>
      </c>
      <c r="F163" s="22"/>
      <c r="G163" s="22"/>
      <c r="H163" s="22"/>
      <c r="I163" s="15" t="s">
        <v>134</v>
      </c>
      <c r="J163" s="15">
        <v>170</v>
      </c>
      <c r="K163" s="15"/>
      <c r="L163" s="15">
        <v>170</v>
      </c>
      <c r="M163" s="14"/>
      <c r="N163" s="14"/>
      <c r="O163" s="14"/>
      <c r="P163" s="104" t="s">
        <v>42</v>
      </c>
    </row>
    <row r="164" spans="1:16" s="3" customFormat="1" ht="20.25" customHeight="1" x14ac:dyDescent="0.25">
      <c r="A164" s="34"/>
      <c r="B164" s="66" t="s">
        <v>11</v>
      </c>
      <c r="C164" s="21"/>
      <c r="D164" s="67"/>
      <c r="E164" s="22"/>
      <c r="F164" s="22"/>
      <c r="G164" s="22"/>
      <c r="H164" s="22"/>
      <c r="I164" s="15"/>
      <c r="J164" s="15"/>
      <c r="K164" s="15"/>
      <c r="L164" s="15"/>
      <c r="M164" s="14"/>
      <c r="N164" s="14"/>
      <c r="O164" s="14"/>
      <c r="P164" s="105"/>
    </row>
    <row r="165" spans="1:16" s="3" customFormat="1" ht="20.25" customHeight="1" x14ac:dyDescent="0.25">
      <c r="A165" s="34"/>
      <c r="B165" s="66" t="s">
        <v>12</v>
      </c>
      <c r="C165" s="21">
        <f>E165</f>
        <v>4272</v>
      </c>
      <c r="D165" s="67"/>
      <c r="E165" s="22">
        <v>4272</v>
      </c>
      <c r="F165" s="22"/>
      <c r="G165" s="22"/>
      <c r="H165" s="22"/>
      <c r="I165" s="15"/>
      <c r="J165" s="15"/>
      <c r="K165" s="15"/>
      <c r="L165" s="15"/>
      <c r="M165" s="14"/>
      <c r="N165" s="14"/>
      <c r="O165" s="14"/>
      <c r="P165" s="105"/>
    </row>
    <row r="166" spans="1:16" s="3" customFormat="1" ht="20.25" customHeight="1" x14ac:dyDescent="0.25">
      <c r="A166" s="38"/>
      <c r="B166" s="66" t="s">
        <v>13</v>
      </c>
      <c r="C166" s="21">
        <f>E166</f>
        <v>4691.3</v>
      </c>
      <c r="D166" s="67"/>
      <c r="E166" s="22">
        <v>4691.3</v>
      </c>
      <c r="F166" s="22"/>
      <c r="G166" s="22"/>
      <c r="H166" s="22"/>
      <c r="I166" s="15"/>
      <c r="J166" s="15"/>
      <c r="K166" s="15"/>
      <c r="L166" s="15"/>
      <c r="M166" s="14"/>
      <c r="N166" s="14"/>
      <c r="O166" s="14"/>
      <c r="P166" s="106"/>
    </row>
    <row r="167" spans="1:16" s="13" customFormat="1" ht="29.25" customHeight="1" x14ac:dyDescent="0.25">
      <c r="A167" s="19">
        <v>2</v>
      </c>
      <c r="B167" s="19" t="s">
        <v>158</v>
      </c>
      <c r="C167" s="18">
        <f>D167+E167+F167+G167+H167</f>
        <v>100</v>
      </c>
      <c r="D167" s="18">
        <f>D169++D177+D178</f>
        <v>75</v>
      </c>
      <c r="E167" s="18">
        <f>E169++E177+E178</f>
        <v>25</v>
      </c>
      <c r="F167" s="18"/>
      <c r="G167" s="18"/>
      <c r="H167" s="18"/>
      <c r="I167" s="19"/>
      <c r="J167" s="19"/>
      <c r="K167" s="19"/>
      <c r="L167" s="19"/>
      <c r="M167" s="19"/>
      <c r="N167" s="19"/>
      <c r="O167" s="19"/>
      <c r="P167" s="19"/>
    </row>
    <row r="168" spans="1:16" s="13" customFormat="1" ht="183" customHeight="1" x14ac:dyDescent="0.25">
      <c r="A168" s="15" t="s">
        <v>159</v>
      </c>
      <c r="B168" s="63" t="s">
        <v>160</v>
      </c>
      <c r="C168" s="28" t="s">
        <v>17</v>
      </c>
      <c r="D168" s="28" t="s">
        <v>161</v>
      </c>
      <c r="E168" s="28"/>
      <c r="F168" s="28"/>
      <c r="G168" s="15"/>
      <c r="H168" s="15"/>
      <c r="I168" s="15"/>
      <c r="J168" s="15"/>
      <c r="K168" s="15"/>
      <c r="L168" s="15"/>
      <c r="M168" s="15"/>
      <c r="N168" s="15"/>
      <c r="O168" s="15"/>
      <c r="P168" s="15" t="s">
        <v>42</v>
      </c>
    </row>
    <row r="169" spans="1:16" s="13" customFormat="1" ht="63.75" customHeight="1" x14ac:dyDescent="0.25">
      <c r="A169" s="15" t="s">
        <v>162</v>
      </c>
      <c r="B169" s="63" t="s">
        <v>163</v>
      </c>
      <c r="C169" s="22">
        <f>D169+E169</f>
        <v>100</v>
      </c>
      <c r="D169" s="22">
        <f>D170+D171+D172+D173+D174+D175+D176</f>
        <v>75</v>
      </c>
      <c r="E169" s="22">
        <f>E170+E171+E172+E173+E174+E175+E176</f>
        <v>25</v>
      </c>
      <c r="F169" s="22"/>
      <c r="G169" s="22"/>
      <c r="H169" s="22"/>
      <c r="I169" s="15" t="s">
        <v>164</v>
      </c>
      <c r="J169" s="15">
        <v>12</v>
      </c>
      <c r="K169" s="15">
        <v>12</v>
      </c>
      <c r="L169" s="15">
        <v>12</v>
      </c>
      <c r="M169" s="15"/>
      <c r="N169" s="15"/>
      <c r="O169" s="15"/>
      <c r="P169" s="15" t="s">
        <v>42</v>
      </c>
    </row>
    <row r="170" spans="1:16" s="13" customFormat="1" ht="66" customHeight="1" x14ac:dyDescent="0.25">
      <c r="A170" s="15" t="s">
        <v>165</v>
      </c>
      <c r="B170" s="63" t="s">
        <v>166</v>
      </c>
      <c r="C170" s="28" t="s">
        <v>17</v>
      </c>
      <c r="D170" s="28"/>
      <c r="E170" s="28"/>
      <c r="F170" s="28"/>
      <c r="G170" s="15"/>
      <c r="H170" s="15"/>
      <c r="I170" s="15"/>
      <c r="J170" s="15"/>
      <c r="K170" s="15"/>
      <c r="L170" s="15"/>
      <c r="M170" s="15"/>
      <c r="N170" s="15"/>
      <c r="O170" s="15"/>
      <c r="P170" s="15" t="s">
        <v>42</v>
      </c>
    </row>
    <row r="171" spans="1:16" s="13" customFormat="1" ht="114.75" customHeight="1" x14ac:dyDescent="0.25">
      <c r="A171" s="15" t="s">
        <v>167</v>
      </c>
      <c r="B171" s="63" t="s">
        <v>168</v>
      </c>
      <c r="C171" s="28" t="s">
        <v>169</v>
      </c>
      <c r="D171" s="28"/>
      <c r="E171" s="28"/>
      <c r="F171" s="28"/>
      <c r="G171" s="15"/>
      <c r="H171" s="15"/>
      <c r="I171" s="15"/>
      <c r="J171" s="15"/>
      <c r="K171" s="15"/>
      <c r="L171" s="15"/>
      <c r="M171" s="15"/>
      <c r="N171" s="15"/>
      <c r="O171" s="15"/>
      <c r="P171" s="15" t="s">
        <v>42</v>
      </c>
    </row>
    <row r="172" spans="1:16" s="13" customFormat="1" ht="108.75" customHeight="1" x14ac:dyDescent="0.25">
      <c r="A172" s="15" t="s">
        <v>170</v>
      </c>
      <c r="B172" s="63" t="s">
        <v>171</v>
      </c>
      <c r="C172" s="28" t="s">
        <v>169</v>
      </c>
      <c r="D172" s="28"/>
      <c r="E172" s="28"/>
      <c r="F172" s="28"/>
      <c r="G172" s="15"/>
      <c r="H172" s="15"/>
      <c r="I172" s="15"/>
      <c r="J172" s="15"/>
      <c r="K172" s="15"/>
      <c r="L172" s="15"/>
      <c r="M172" s="15"/>
      <c r="N172" s="15"/>
      <c r="O172" s="15"/>
      <c r="P172" s="15" t="s">
        <v>42</v>
      </c>
    </row>
    <row r="173" spans="1:16" s="13" customFormat="1" ht="90.75" customHeight="1" x14ac:dyDescent="0.25">
      <c r="A173" s="15" t="s">
        <v>172</v>
      </c>
      <c r="B173" s="63" t="s">
        <v>173</v>
      </c>
      <c r="C173" s="28" t="s">
        <v>17</v>
      </c>
      <c r="D173" s="28"/>
      <c r="E173" s="28"/>
      <c r="F173" s="28"/>
      <c r="G173" s="15"/>
      <c r="H173" s="15"/>
      <c r="I173" s="15"/>
      <c r="J173" s="15"/>
      <c r="K173" s="15"/>
      <c r="L173" s="15"/>
      <c r="M173" s="15"/>
      <c r="N173" s="15"/>
      <c r="O173" s="15"/>
      <c r="P173" s="15" t="s">
        <v>42</v>
      </c>
    </row>
    <row r="174" spans="1:16" s="13" customFormat="1" ht="54" customHeight="1" x14ac:dyDescent="0.25">
      <c r="A174" s="15" t="s">
        <v>174</v>
      </c>
      <c r="B174" s="63" t="s">
        <v>175</v>
      </c>
      <c r="C174" s="22">
        <f>D174+E174+F174+G174+H174</f>
        <v>70</v>
      </c>
      <c r="D174" s="22">
        <v>45</v>
      </c>
      <c r="E174" s="22">
        <v>25</v>
      </c>
      <c r="F174" s="22"/>
      <c r="G174" s="22"/>
      <c r="H174" s="22"/>
      <c r="I174" s="15" t="s">
        <v>176</v>
      </c>
      <c r="J174" s="15">
        <v>12</v>
      </c>
      <c r="K174" s="15">
        <v>12</v>
      </c>
      <c r="L174" s="15">
        <v>12</v>
      </c>
      <c r="M174" s="15"/>
      <c r="N174" s="15"/>
      <c r="O174" s="15"/>
      <c r="P174" s="15" t="s">
        <v>42</v>
      </c>
    </row>
    <row r="175" spans="1:16" s="13" customFormat="1" ht="74.25" customHeight="1" x14ac:dyDescent="0.25">
      <c r="A175" s="15" t="s">
        <v>177</v>
      </c>
      <c r="B175" s="63" t="s">
        <v>178</v>
      </c>
      <c r="C175" s="22">
        <f>D175+E175+F175+G175+H175</f>
        <v>30</v>
      </c>
      <c r="D175" s="22">
        <v>30</v>
      </c>
      <c r="E175" s="22"/>
      <c r="F175" s="22"/>
      <c r="G175" s="22"/>
      <c r="H175" s="22"/>
      <c r="I175" s="15" t="s">
        <v>164</v>
      </c>
      <c r="J175" s="15"/>
      <c r="K175" s="15"/>
      <c r="L175" s="15"/>
      <c r="M175" s="15"/>
      <c r="N175" s="15"/>
      <c r="O175" s="15"/>
      <c r="P175" s="15" t="s">
        <v>42</v>
      </c>
    </row>
    <row r="176" spans="1:16" s="13" customFormat="1" ht="89.25" customHeight="1" x14ac:dyDescent="0.25">
      <c r="A176" s="15" t="s">
        <v>179</v>
      </c>
      <c r="B176" s="63" t="s">
        <v>180</v>
      </c>
      <c r="C176" s="28" t="s">
        <v>17</v>
      </c>
      <c r="D176" s="28"/>
      <c r="E176" s="28"/>
      <c r="F176" s="28"/>
      <c r="G176" s="15"/>
      <c r="H176" s="15"/>
      <c r="I176" s="15" t="s">
        <v>181</v>
      </c>
      <c r="J176" s="15"/>
      <c r="K176" s="15"/>
      <c r="L176" s="15"/>
      <c r="M176" s="15"/>
      <c r="N176" s="15"/>
      <c r="O176" s="15"/>
      <c r="P176" s="15" t="s">
        <v>42</v>
      </c>
    </row>
    <row r="177" spans="1:16" s="13" customFormat="1" ht="106.5" customHeight="1" x14ac:dyDescent="0.25">
      <c r="A177" s="15" t="s">
        <v>182</v>
      </c>
      <c r="B177" s="63" t="s">
        <v>183</v>
      </c>
      <c r="C177" s="28" t="s">
        <v>17</v>
      </c>
      <c r="D177" s="28"/>
      <c r="E177" s="28"/>
      <c r="F177" s="28"/>
      <c r="G177" s="15"/>
      <c r="H177" s="15"/>
      <c r="I177" s="15" t="s">
        <v>184</v>
      </c>
      <c r="J177" s="15"/>
      <c r="K177" s="15"/>
      <c r="L177" s="15"/>
      <c r="M177" s="15"/>
      <c r="N177" s="15"/>
      <c r="O177" s="15"/>
      <c r="P177" s="15" t="s">
        <v>42</v>
      </c>
    </row>
    <row r="178" spans="1:16" s="13" customFormat="1" ht="115.5" customHeight="1" x14ac:dyDescent="0.25">
      <c r="A178" s="15" t="s">
        <v>185</v>
      </c>
      <c r="B178" s="63" t="s">
        <v>186</v>
      </c>
      <c r="C178" s="28" t="s">
        <v>17</v>
      </c>
      <c r="D178" s="28"/>
      <c r="E178" s="28"/>
      <c r="F178" s="28"/>
      <c r="G178" s="15"/>
      <c r="H178" s="15"/>
      <c r="I178" s="15" t="s">
        <v>187</v>
      </c>
      <c r="J178" s="15"/>
      <c r="K178" s="15"/>
      <c r="L178" s="15"/>
      <c r="M178" s="15"/>
      <c r="N178" s="15"/>
      <c r="O178" s="15"/>
      <c r="P178" s="15" t="s">
        <v>42</v>
      </c>
    </row>
    <row r="179" spans="1:16" s="13" customFormat="1" ht="35.25" customHeight="1" x14ac:dyDescent="0.25">
      <c r="A179" s="19">
        <v>3</v>
      </c>
      <c r="B179" s="19" t="s">
        <v>188</v>
      </c>
      <c r="C179" s="18">
        <f>D179+E179+F179+G179+H179</f>
        <v>500</v>
      </c>
      <c r="D179" s="18">
        <f>D180+D181+D182+D183+D184+D185+D186+D187</f>
        <v>500</v>
      </c>
      <c r="E179" s="18"/>
      <c r="F179" s="18"/>
      <c r="G179" s="18"/>
      <c r="H179" s="18"/>
      <c r="I179" s="19"/>
      <c r="J179" s="19"/>
      <c r="K179" s="19"/>
      <c r="L179" s="19"/>
      <c r="M179" s="19"/>
      <c r="N179" s="19"/>
      <c r="O179" s="19"/>
      <c r="P179" s="19"/>
    </row>
    <row r="180" spans="1:16" s="13" customFormat="1" ht="145.5" customHeight="1" x14ac:dyDescent="0.25">
      <c r="A180" s="15" t="s">
        <v>189</v>
      </c>
      <c r="B180" s="63" t="s">
        <v>190</v>
      </c>
      <c r="C180" s="28" t="s">
        <v>17</v>
      </c>
      <c r="D180" s="28"/>
      <c r="E180" s="28"/>
      <c r="F180" s="28"/>
      <c r="G180" s="15"/>
      <c r="H180" s="15"/>
      <c r="I180" s="15" t="s">
        <v>191</v>
      </c>
      <c r="J180" s="15"/>
      <c r="K180" s="15"/>
      <c r="L180" s="15"/>
      <c r="M180" s="15"/>
      <c r="N180" s="15"/>
      <c r="O180" s="15"/>
      <c r="P180" s="15" t="s">
        <v>192</v>
      </c>
    </row>
    <row r="181" spans="1:16" s="13" customFormat="1" ht="152.25" customHeight="1" x14ac:dyDescent="0.25">
      <c r="A181" s="15" t="s">
        <v>193</v>
      </c>
      <c r="B181" s="69" t="s">
        <v>194</v>
      </c>
      <c r="C181" s="28" t="s">
        <v>17</v>
      </c>
      <c r="D181" s="28"/>
      <c r="E181" s="28"/>
      <c r="F181" s="28"/>
      <c r="G181" s="15"/>
      <c r="H181" s="15"/>
      <c r="I181" s="15" t="s">
        <v>195</v>
      </c>
      <c r="J181" s="15"/>
      <c r="K181" s="15"/>
      <c r="L181" s="15"/>
      <c r="M181" s="15"/>
      <c r="N181" s="15"/>
      <c r="O181" s="15"/>
      <c r="P181" s="15" t="s">
        <v>192</v>
      </c>
    </row>
    <row r="182" spans="1:16" s="13" customFormat="1" ht="150" customHeight="1" x14ac:dyDescent="0.25">
      <c r="A182" s="15" t="s">
        <v>196</v>
      </c>
      <c r="B182" s="63" t="s">
        <v>197</v>
      </c>
      <c r="C182" s="28" t="s">
        <v>17</v>
      </c>
      <c r="D182" s="28"/>
      <c r="E182" s="28"/>
      <c r="F182" s="28"/>
      <c r="G182" s="15"/>
      <c r="H182" s="15"/>
      <c r="I182" s="15" t="s">
        <v>198</v>
      </c>
      <c r="J182" s="15"/>
      <c r="K182" s="15"/>
      <c r="L182" s="15"/>
      <c r="M182" s="15"/>
      <c r="N182" s="15"/>
      <c r="O182" s="15"/>
      <c r="P182" s="15" t="s">
        <v>192</v>
      </c>
    </row>
    <row r="183" spans="1:16" s="13" customFormat="1" ht="74.25" customHeight="1" x14ac:dyDescent="0.25">
      <c r="A183" s="15" t="s">
        <v>199</v>
      </c>
      <c r="B183" s="63" t="s">
        <v>200</v>
      </c>
      <c r="C183" s="28" t="s">
        <v>17</v>
      </c>
      <c r="D183" s="28"/>
      <c r="E183" s="28"/>
      <c r="F183" s="28"/>
      <c r="G183" s="15"/>
      <c r="H183" s="15"/>
      <c r="I183" s="15" t="s">
        <v>201</v>
      </c>
      <c r="J183" s="15"/>
      <c r="K183" s="15"/>
      <c r="L183" s="15"/>
      <c r="M183" s="15"/>
      <c r="N183" s="15"/>
      <c r="O183" s="15"/>
      <c r="P183" s="15" t="s">
        <v>192</v>
      </c>
    </row>
    <row r="184" spans="1:16" s="13" customFormat="1" ht="131.25" customHeight="1" x14ac:dyDescent="0.25">
      <c r="A184" s="15" t="s">
        <v>202</v>
      </c>
      <c r="B184" s="63" t="s">
        <v>203</v>
      </c>
      <c r="C184" s="28" t="s">
        <v>17</v>
      </c>
      <c r="D184" s="28"/>
      <c r="E184" s="28"/>
      <c r="F184" s="28"/>
      <c r="G184" s="15"/>
      <c r="H184" s="15"/>
      <c r="I184" s="15" t="s">
        <v>204</v>
      </c>
      <c r="J184" s="15"/>
      <c r="K184" s="15"/>
      <c r="L184" s="15"/>
      <c r="M184" s="15"/>
      <c r="N184" s="15"/>
      <c r="O184" s="15"/>
      <c r="P184" s="15" t="s">
        <v>192</v>
      </c>
    </row>
    <row r="185" spans="1:16" s="13" customFormat="1" ht="129.75" customHeight="1" x14ac:dyDescent="0.25">
      <c r="A185" s="15" t="s">
        <v>205</v>
      </c>
      <c r="B185" s="63" t="s">
        <v>206</v>
      </c>
      <c r="C185" s="28" t="s">
        <v>207</v>
      </c>
      <c r="D185" s="28"/>
      <c r="E185" s="28"/>
      <c r="F185" s="28"/>
      <c r="G185" s="15"/>
      <c r="H185" s="15"/>
      <c r="I185" s="15" t="s">
        <v>208</v>
      </c>
      <c r="J185" s="15">
        <v>1</v>
      </c>
      <c r="K185" s="15">
        <v>1</v>
      </c>
      <c r="L185" s="15"/>
      <c r="M185" s="15"/>
      <c r="N185" s="15"/>
      <c r="O185" s="15"/>
      <c r="P185" s="15" t="s">
        <v>192</v>
      </c>
    </row>
    <row r="186" spans="1:16" s="13" customFormat="1" ht="112.5" customHeight="1" x14ac:dyDescent="0.25">
      <c r="A186" s="15" t="s">
        <v>209</v>
      </c>
      <c r="B186" s="63" t="s">
        <v>210</v>
      </c>
      <c r="C186" s="28" t="s">
        <v>17</v>
      </c>
      <c r="D186" s="28"/>
      <c r="E186" s="28"/>
      <c r="F186" s="28"/>
      <c r="G186" s="15"/>
      <c r="H186" s="15"/>
      <c r="I186" s="15" t="s">
        <v>211</v>
      </c>
      <c r="J186" s="15"/>
      <c r="K186" s="15"/>
      <c r="L186" s="15"/>
      <c r="M186" s="15"/>
      <c r="N186" s="15"/>
      <c r="O186" s="15"/>
      <c r="P186" s="15" t="s">
        <v>192</v>
      </c>
    </row>
    <row r="187" spans="1:16" s="13" customFormat="1" ht="66.75" customHeight="1" x14ac:dyDescent="0.25">
      <c r="A187" s="15" t="s">
        <v>212</v>
      </c>
      <c r="B187" s="63" t="s">
        <v>213</v>
      </c>
      <c r="C187" s="28">
        <f>D187+E187+F187+G187+H187</f>
        <v>500</v>
      </c>
      <c r="D187" s="28">
        <f>D188+D189</f>
        <v>500</v>
      </c>
      <c r="E187" s="28"/>
      <c r="F187" s="28"/>
      <c r="G187" s="15"/>
      <c r="H187" s="15"/>
      <c r="I187" s="15" t="s">
        <v>214</v>
      </c>
      <c r="J187" s="15">
        <v>1</v>
      </c>
      <c r="K187" s="15">
        <v>1</v>
      </c>
      <c r="L187" s="15"/>
      <c r="M187" s="15"/>
      <c r="N187" s="15"/>
      <c r="O187" s="15"/>
      <c r="P187" s="15" t="s">
        <v>192</v>
      </c>
    </row>
    <row r="188" spans="1:16" s="13" customFormat="1" ht="64.5" customHeight="1" x14ac:dyDescent="0.25">
      <c r="A188" s="15" t="s">
        <v>215</v>
      </c>
      <c r="B188" s="63" t="s">
        <v>216</v>
      </c>
      <c r="C188" s="28">
        <f>D188+E188+F188+G188+H188</f>
        <v>201</v>
      </c>
      <c r="D188" s="28">
        <v>201</v>
      </c>
      <c r="E188" s="28"/>
      <c r="F188" s="28"/>
      <c r="G188" s="15"/>
      <c r="H188" s="15"/>
      <c r="I188" s="15"/>
      <c r="J188" s="15"/>
      <c r="K188" s="15"/>
      <c r="L188" s="15"/>
      <c r="M188" s="15"/>
      <c r="N188" s="15"/>
      <c r="O188" s="15"/>
      <c r="P188" s="15" t="s">
        <v>192</v>
      </c>
    </row>
    <row r="189" spans="1:16" s="13" customFormat="1" ht="65.25" customHeight="1" x14ac:dyDescent="0.25">
      <c r="A189" s="15" t="s">
        <v>217</v>
      </c>
      <c r="B189" s="63" t="s">
        <v>218</v>
      </c>
      <c r="C189" s="28">
        <f>D189+E189+F189+G189+H189</f>
        <v>299</v>
      </c>
      <c r="D189" s="28">
        <v>299</v>
      </c>
      <c r="E189" s="28"/>
      <c r="F189" s="28"/>
      <c r="G189" s="15"/>
      <c r="H189" s="15"/>
      <c r="I189" s="15"/>
      <c r="J189" s="15"/>
      <c r="K189" s="15"/>
      <c r="L189" s="15"/>
      <c r="M189" s="15"/>
      <c r="N189" s="15"/>
      <c r="O189" s="15"/>
      <c r="P189" s="15" t="s">
        <v>192</v>
      </c>
    </row>
    <row r="190" spans="1:16" s="13" customFormat="1" ht="64.5" customHeight="1" x14ac:dyDescent="0.25">
      <c r="A190" s="19">
        <v>4</v>
      </c>
      <c r="B190" s="19" t="s">
        <v>219</v>
      </c>
      <c r="C190" s="18">
        <f>D190+E190+F190+G190+H190</f>
        <v>4842.3999999999996</v>
      </c>
      <c r="D190" s="18">
        <f>D191+D192+D193+D194+D195+D196+D197+D198+D199+D202</f>
        <v>617</v>
      </c>
      <c r="E190" s="18">
        <f>E191+E192+E193+E194+E195+E196+E197+E198+E199+E202</f>
        <v>744.4</v>
      </c>
      <c r="F190" s="18">
        <f>F191+F192+F193+F194+F195+F196+F197+F198+F199+F202</f>
        <v>1331</v>
      </c>
      <c r="G190" s="18">
        <f>G191+G192+G193+G194+G195+G196+G197+G198+G199+G202</f>
        <v>1075</v>
      </c>
      <c r="H190" s="18">
        <f>H191+H192+H193+H194+H195+H196+H197+H198+H199+H202</f>
        <v>1075</v>
      </c>
      <c r="I190" s="19"/>
      <c r="J190" s="19"/>
      <c r="K190" s="19"/>
      <c r="L190" s="19"/>
      <c r="M190" s="19"/>
      <c r="N190" s="19"/>
      <c r="O190" s="19"/>
      <c r="P190" s="19"/>
    </row>
    <row r="191" spans="1:16" s="13" customFormat="1" ht="112.5" customHeight="1" x14ac:dyDescent="0.25">
      <c r="A191" s="15" t="s">
        <v>220</v>
      </c>
      <c r="B191" s="63" t="s">
        <v>221</v>
      </c>
      <c r="C191" s="28" t="s">
        <v>222</v>
      </c>
      <c r="D191" s="28"/>
      <c r="E191" s="28"/>
      <c r="F191" s="28"/>
      <c r="G191" s="15"/>
      <c r="H191" s="15"/>
      <c r="I191" s="15" t="s">
        <v>223</v>
      </c>
      <c r="J191" s="15"/>
      <c r="K191" s="15"/>
      <c r="L191" s="15"/>
      <c r="M191" s="15"/>
      <c r="N191" s="15"/>
      <c r="O191" s="15"/>
      <c r="P191" s="15" t="s">
        <v>224</v>
      </c>
    </row>
    <row r="192" spans="1:16" s="13" customFormat="1" ht="102" customHeight="1" x14ac:dyDescent="0.25">
      <c r="A192" s="15" t="s">
        <v>225</v>
      </c>
      <c r="B192" s="63" t="s">
        <v>226</v>
      </c>
      <c r="C192" s="22">
        <f t="shared" ref="C192:C197" si="4">D192+E192+F192+G192+H192</f>
        <v>338</v>
      </c>
      <c r="D192" s="22">
        <v>138</v>
      </c>
      <c r="E192" s="22">
        <v>50</v>
      </c>
      <c r="F192" s="22">
        <v>50</v>
      </c>
      <c r="G192" s="22">
        <v>50</v>
      </c>
      <c r="H192" s="22">
        <v>50</v>
      </c>
      <c r="I192" s="15" t="s">
        <v>227</v>
      </c>
      <c r="J192" s="15">
        <f>K192+L192+M192+N192+O192</f>
        <v>195</v>
      </c>
      <c r="K192" s="15">
        <v>85</v>
      </c>
      <c r="L192" s="15">
        <v>30</v>
      </c>
      <c r="M192" s="15">
        <v>28</v>
      </c>
      <c r="N192" s="15">
        <v>26</v>
      </c>
      <c r="O192" s="15">
        <v>26</v>
      </c>
      <c r="P192" s="15" t="s">
        <v>224</v>
      </c>
    </row>
    <row r="193" spans="1:16" s="13" customFormat="1" ht="132" customHeight="1" x14ac:dyDescent="0.25">
      <c r="A193" s="15" t="s">
        <v>228</v>
      </c>
      <c r="B193" s="63" t="s">
        <v>229</v>
      </c>
      <c r="C193" s="22">
        <f t="shared" si="4"/>
        <v>50</v>
      </c>
      <c r="D193" s="28">
        <v>50</v>
      </c>
      <c r="E193" s="28"/>
      <c r="F193" s="28"/>
      <c r="G193" s="15"/>
      <c r="H193" s="15"/>
      <c r="I193" s="15" t="s">
        <v>230</v>
      </c>
      <c r="J193" s="15">
        <v>1</v>
      </c>
      <c r="K193" s="15">
        <v>1</v>
      </c>
      <c r="L193" s="15"/>
      <c r="M193" s="15"/>
      <c r="N193" s="15"/>
      <c r="O193" s="15"/>
      <c r="P193" s="15" t="s">
        <v>224</v>
      </c>
    </row>
    <row r="194" spans="1:16" s="13" customFormat="1" ht="157.5" customHeight="1" x14ac:dyDescent="0.25">
      <c r="A194" s="15" t="s">
        <v>231</v>
      </c>
      <c r="B194" s="63" t="s">
        <v>232</v>
      </c>
      <c r="C194" s="22">
        <f t="shared" si="4"/>
        <v>80</v>
      </c>
      <c r="D194" s="22">
        <v>50</v>
      </c>
      <c r="E194" s="22"/>
      <c r="F194" s="22">
        <v>15</v>
      </c>
      <c r="G194" s="22"/>
      <c r="H194" s="22">
        <v>15</v>
      </c>
      <c r="I194" s="15" t="s">
        <v>233</v>
      </c>
      <c r="J194" s="15">
        <v>3</v>
      </c>
      <c r="K194" s="15">
        <v>1</v>
      </c>
      <c r="L194" s="15"/>
      <c r="M194" s="15">
        <v>1</v>
      </c>
      <c r="N194" s="15"/>
      <c r="O194" s="15">
        <v>1</v>
      </c>
      <c r="P194" s="15" t="s">
        <v>224</v>
      </c>
    </row>
    <row r="195" spans="1:16" s="13" customFormat="1" ht="126.75" customHeight="1" x14ac:dyDescent="0.25">
      <c r="A195" s="15" t="s">
        <v>234</v>
      </c>
      <c r="B195" s="63" t="s">
        <v>235</v>
      </c>
      <c r="C195" s="22">
        <f t="shared" si="4"/>
        <v>32</v>
      </c>
      <c r="D195" s="22">
        <v>8</v>
      </c>
      <c r="E195" s="22">
        <v>6</v>
      </c>
      <c r="F195" s="22">
        <v>6</v>
      </c>
      <c r="G195" s="22">
        <v>6</v>
      </c>
      <c r="H195" s="22">
        <v>6</v>
      </c>
      <c r="I195" s="15" t="s">
        <v>236</v>
      </c>
      <c r="J195" s="15">
        <v>10</v>
      </c>
      <c r="K195" s="15">
        <v>2</v>
      </c>
      <c r="L195" s="15">
        <v>2</v>
      </c>
      <c r="M195" s="15">
        <v>2</v>
      </c>
      <c r="N195" s="15">
        <v>2</v>
      </c>
      <c r="O195" s="15">
        <v>2</v>
      </c>
      <c r="P195" s="15" t="s">
        <v>224</v>
      </c>
    </row>
    <row r="196" spans="1:16" s="13" customFormat="1" ht="118.5" customHeight="1" x14ac:dyDescent="0.25">
      <c r="A196" s="15" t="s">
        <v>237</v>
      </c>
      <c r="B196" s="63" t="s">
        <v>238</v>
      </c>
      <c r="C196" s="22">
        <f t="shared" si="4"/>
        <v>33</v>
      </c>
      <c r="D196" s="22">
        <v>1</v>
      </c>
      <c r="E196" s="22">
        <v>6</v>
      </c>
      <c r="F196" s="22">
        <v>6</v>
      </c>
      <c r="G196" s="22">
        <v>10</v>
      </c>
      <c r="H196" s="22">
        <v>10</v>
      </c>
      <c r="I196" s="15" t="s">
        <v>239</v>
      </c>
      <c r="J196" s="15">
        <v>5</v>
      </c>
      <c r="K196" s="15">
        <v>1</v>
      </c>
      <c r="L196" s="15">
        <v>1</v>
      </c>
      <c r="M196" s="15">
        <v>1</v>
      </c>
      <c r="N196" s="15">
        <v>1</v>
      </c>
      <c r="O196" s="15">
        <v>1</v>
      </c>
      <c r="P196" s="15" t="s">
        <v>224</v>
      </c>
    </row>
    <row r="197" spans="1:16" s="13" customFormat="1" ht="117" customHeight="1" x14ac:dyDescent="0.25">
      <c r="A197" s="15" t="s">
        <v>240</v>
      </c>
      <c r="B197" s="63" t="s">
        <v>241</v>
      </c>
      <c r="C197" s="22">
        <f t="shared" si="4"/>
        <v>215.4</v>
      </c>
      <c r="D197" s="22">
        <v>40</v>
      </c>
      <c r="E197" s="22">
        <v>42.4</v>
      </c>
      <c r="F197" s="22">
        <v>43</v>
      </c>
      <c r="G197" s="22">
        <v>45</v>
      </c>
      <c r="H197" s="22">
        <v>45</v>
      </c>
      <c r="I197" s="15" t="s">
        <v>242</v>
      </c>
      <c r="J197" s="15">
        <v>5</v>
      </c>
      <c r="K197" s="15">
        <v>1</v>
      </c>
      <c r="L197" s="15">
        <v>1</v>
      </c>
      <c r="M197" s="15">
        <v>1</v>
      </c>
      <c r="N197" s="15">
        <v>1</v>
      </c>
      <c r="O197" s="15">
        <v>1</v>
      </c>
      <c r="P197" s="15" t="s">
        <v>224</v>
      </c>
    </row>
    <row r="198" spans="1:16" s="13" customFormat="1" ht="109.5" customHeight="1" x14ac:dyDescent="0.25">
      <c r="A198" s="15" t="s">
        <v>243</v>
      </c>
      <c r="B198" s="70" t="s">
        <v>244</v>
      </c>
      <c r="C198" s="22">
        <v>118</v>
      </c>
      <c r="D198" s="22">
        <v>30</v>
      </c>
      <c r="E198" s="22">
        <v>28</v>
      </c>
      <c r="F198" s="22">
        <v>30</v>
      </c>
      <c r="G198" s="22">
        <v>30</v>
      </c>
      <c r="H198" s="22">
        <v>30</v>
      </c>
      <c r="I198" s="15" t="s">
        <v>245</v>
      </c>
      <c r="J198" s="15">
        <v>180</v>
      </c>
      <c r="K198" s="15">
        <v>180</v>
      </c>
      <c r="L198" s="15">
        <v>180</v>
      </c>
      <c r="M198" s="15">
        <v>180</v>
      </c>
      <c r="N198" s="15">
        <v>180</v>
      </c>
      <c r="O198" s="15">
        <v>180</v>
      </c>
      <c r="P198" s="15" t="s">
        <v>224</v>
      </c>
    </row>
    <row r="199" spans="1:16" s="80" customFormat="1" ht="58.5" customHeight="1" x14ac:dyDescent="0.25">
      <c r="A199" s="91" t="s">
        <v>246</v>
      </c>
      <c r="B199" s="70" t="s">
        <v>247</v>
      </c>
      <c r="C199" s="85">
        <f>D199+E199+F199+G199+H199</f>
        <v>3522</v>
      </c>
      <c r="D199" s="85">
        <v>300</v>
      </c>
      <c r="E199" s="85">
        <v>500</v>
      </c>
      <c r="F199" s="85">
        <v>1069</v>
      </c>
      <c r="G199" s="85">
        <v>834</v>
      </c>
      <c r="H199" s="85">
        <v>819</v>
      </c>
      <c r="I199" s="88" t="s">
        <v>248</v>
      </c>
      <c r="J199" s="88">
        <v>1</v>
      </c>
      <c r="K199" s="88" t="s">
        <v>249</v>
      </c>
      <c r="L199" s="88">
        <v>1</v>
      </c>
      <c r="M199" s="88">
        <v>1</v>
      </c>
      <c r="N199" s="88">
        <v>1</v>
      </c>
      <c r="O199" s="88">
        <v>1</v>
      </c>
      <c r="P199" s="88" t="s">
        <v>42</v>
      </c>
    </row>
    <row r="200" spans="1:16" s="80" customFormat="1" ht="55.5" customHeight="1" x14ac:dyDescent="0.25">
      <c r="A200" s="92"/>
      <c r="B200" s="37" t="s">
        <v>250</v>
      </c>
      <c r="C200" s="86"/>
      <c r="D200" s="86"/>
      <c r="E200" s="86"/>
      <c r="F200" s="86"/>
      <c r="G200" s="86"/>
      <c r="H200" s="86"/>
      <c r="I200" s="89"/>
      <c r="J200" s="89"/>
      <c r="K200" s="89"/>
      <c r="L200" s="89"/>
      <c r="M200" s="89"/>
      <c r="N200" s="89"/>
      <c r="O200" s="89"/>
      <c r="P200" s="89"/>
    </row>
    <row r="201" spans="1:16" s="80" customFormat="1" ht="49.5" customHeight="1" x14ac:dyDescent="0.25">
      <c r="A201" s="93"/>
      <c r="B201" s="41" t="s">
        <v>251</v>
      </c>
      <c r="C201" s="87"/>
      <c r="D201" s="87"/>
      <c r="E201" s="87"/>
      <c r="F201" s="87"/>
      <c r="G201" s="87"/>
      <c r="H201" s="87"/>
      <c r="I201" s="90"/>
      <c r="J201" s="90"/>
      <c r="K201" s="90"/>
      <c r="L201" s="90"/>
      <c r="M201" s="90"/>
      <c r="N201" s="90"/>
      <c r="O201" s="90"/>
      <c r="P201" s="90"/>
    </row>
    <row r="202" spans="1:16" s="13" customFormat="1" ht="116.25" customHeight="1" x14ac:dyDescent="0.25">
      <c r="A202" s="15">
        <v>5</v>
      </c>
      <c r="B202" s="41" t="s">
        <v>252</v>
      </c>
      <c r="C202" s="22">
        <f>E202+D202+F202+G202+H202</f>
        <v>424</v>
      </c>
      <c r="D202" s="22"/>
      <c r="E202" s="22">
        <v>112</v>
      </c>
      <c r="F202" s="22">
        <v>112</v>
      </c>
      <c r="G202" s="22">
        <v>100</v>
      </c>
      <c r="H202" s="22">
        <v>100</v>
      </c>
      <c r="I202" s="15" t="s">
        <v>253</v>
      </c>
      <c r="J202" s="15">
        <v>20</v>
      </c>
      <c r="K202" s="15"/>
      <c r="L202" s="15">
        <v>5</v>
      </c>
      <c r="M202" s="15">
        <v>5</v>
      </c>
      <c r="N202" s="15">
        <v>5</v>
      </c>
      <c r="O202" s="15">
        <v>5</v>
      </c>
      <c r="P202" s="15" t="s">
        <v>224</v>
      </c>
    </row>
    <row r="203" spans="1:16" s="13" customFormat="1" ht="74.25" customHeight="1" x14ac:dyDescent="0.25">
      <c r="A203" s="19">
        <v>5</v>
      </c>
      <c r="B203" s="19" t="s">
        <v>254</v>
      </c>
      <c r="C203" s="18">
        <f>D203+E203+F203+G203+H203</f>
        <v>2648.5</v>
      </c>
      <c r="D203" s="18">
        <f>D204+D205+D206+D210+D211+D212+D216</f>
        <v>1615</v>
      </c>
      <c r="E203" s="18">
        <f>E204+E205+E206+E210+E211+E212+E216</f>
        <v>544.5</v>
      </c>
      <c r="F203" s="18">
        <f>F204+F205+F206+F210+F211+F212+F216</f>
        <v>439</v>
      </c>
      <c r="G203" s="18">
        <f>G204+G205+G206+G210+G211+G212+G216</f>
        <v>25</v>
      </c>
      <c r="H203" s="18">
        <f>H204+H205+H206+H210+H211+H212+H216</f>
        <v>25</v>
      </c>
      <c r="I203" s="19"/>
      <c r="J203" s="19"/>
      <c r="K203" s="19"/>
      <c r="L203" s="19"/>
      <c r="M203" s="19"/>
      <c r="N203" s="19"/>
      <c r="O203" s="19"/>
      <c r="P203" s="19"/>
    </row>
    <row r="204" spans="1:16" s="13" customFormat="1" ht="74.25" customHeight="1" x14ac:dyDescent="0.25">
      <c r="A204" s="15" t="s">
        <v>255</v>
      </c>
      <c r="B204" s="63" t="s">
        <v>256</v>
      </c>
      <c r="C204" s="22">
        <f>D204+E204+F204+G204+H204</f>
        <v>15</v>
      </c>
      <c r="D204" s="22">
        <v>15</v>
      </c>
      <c r="E204" s="22"/>
      <c r="F204" s="22"/>
      <c r="G204" s="22"/>
      <c r="H204" s="22"/>
      <c r="I204" s="15" t="s">
        <v>257</v>
      </c>
      <c r="J204" s="15">
        <v>5</v>
      </c>
      <c r="K204" s="15">
        <v>5</v>
      </c>
      <c r="L204" s="15"/>
      <c r="M204" s="15"/>
      <c r="N204" s="15"/>
      <c r="O204" s="15"/>
      <c r="P204" s="15" t="s">
        <v>258</v>
      </c>
    </row>
    <row r="205" spans="1:16" s="13" customFormat="1" ht="78.75" customHeight="1" x14ac:dyDescent="0.25">
      <c r="A205" s="15" t="s">
        <v>259</v>
      </c>
      <c r="B205" s="63" t="s">
        <v>260</v>
      </c>
      <c r="C205" s="22">
        <f>D205+E205+F205+G205+H205</f>
        <v>125</v>
      </c>
      <c r="D205" s="22">
        <v>50</v>
      </c>
      <c r="E205" s="22">
        <v>25</v>
      </c>
      <c r="F205" s="22"/>
      <c r="G205" s="22">
        <v>25</v>
      </c>
      <c r="H205" s="22">
        <v>25</v>
      </c>
      <c r="I205" s="15" t="s">
        <v>261</v>
      </c>
      <c r="J205" s="15">
        <f>K205+L205+M205+N205+O205</f>
        <v>54</v>
      </c>
      <c r="K205" s="15">
        <v>26</v>
      </c>
      <c r="L205" s="15">
        <v>8</v>
      </c>
      <c r="M205" s="15"/>
      <c r="N205" s="15">
        <v>10</v>
      </c>
      <c r="O205" s="15">
        <v>10</v>
      </c>
      <c r="P205" s="15" t="s">
        <v>258</v>
      </c>
    </row>
    <row r="206" spans="1:16" s="80" customFormat="1" ht="122.25" customHeight="1" x14ac:dyDescent="0.25">
      <c r="A206" s="15" t="s">
        <v>262</v>
      </c>
      <c r="B206" s="63" t="s">
        <v>263</v>
      </c>
      <c r="C206" s="22">
        <f>D206+E206+F206+G206+H206</f>
        <v>1273.5</v>
      </c>
      <c r="D206" s="22">
        <f>D207+D208+D209</f>
        <v>600</v>
      </c>
      <c r="E206" s="22">
        <f>E207+E208+E209</f>
        <v>284.5</v>
      </c>
      <c r="F206" s="22">
        <v>389</v>
      </c>
      <c r="G206" s="22"/>
      <c r="H206" s="22"/>
      <c r="I206" s="15" t="s">
        <v>264</v>
      </c>
      <c r="J206" s="15">
        <v>15</v>
      </c>
      <c r="K206" s="15">
        <v>5</v>
      </c>
      <c r="L206" s="15">
        <v>5</v>
      </c>
      <c r="M206" s="15">
        <v>5</v>
      </c>
      <c r="N206" s="15"/>
      <c r="O206" s="15"/>
      <c r="P206" s="15" t="s">
        <v>258</v>
      </c>
    </row>
    <row r="207" spans="1:16" s="13" customFormat="1" ht="67.5" customHeight="1" x14ac:dyDescent="0.25">
      <c r="A207" s="15" t="s">
        <v>265</v>
      </c>
      <c r="B207" s="63" t="s">
        <v>266</v>
      </c>
      <c r="C207" s="28" t="s">
        <v>17</v>
      </c>
      <c r="D207" s="28"/>
      <c r="E207" s="28"/>
      <c r="F207" s="28"/>
      <c r="G207" s="15"/>
      <c r="H207" s="15"/>
      <c r="I207" s="15" t="s">
        <v>267</v>
      </c>
      <c r="J207" s="15"/>
      <c r="K207" s="15"/>
      <c r="L207" s="15"/>
      <c r="M207" s="15"/>
      <c r="N207" s="15"/>
      <c r="O207" s="15"/>
      <c r="P207" s="15" t="s">
        <v>258</v>
      </c>
    </row>
    <row r="208" spans="1:16" s="13" customFormat="1" ht="97.5" customHeight="1" x14ac:dyDescent="0.25">
      <c r="A208" s="15" t="s">
        <v>268</v>
      </c>
      <c r="B208" s="63" t="s">
        <v>269</v>
      </c>
      <c r="C208" s="22">
        <f>D208+E208+F208+G208+H208</f>
        <v>150</v>
      </c>
      <c r="D208" s="22">
        <v>100</v>
      </c>
      <c r="E208" s="22">
        <v>50</v>
      </c>
      <c r="F208" s="22"/>
      <c r="G208" s="22"/>
      <c r="H208" s="22"/>
      <c r="I208" s="15" t="s">
        <v>270</v>
      </c>
      <c r="J208" s="15">
        <v>4</v>
      </c>
      <c r="K208" s="15">
        <v>2</v>
      </c>
      <c r="L208" s="15">
        <v>2</v>
      </c>
      <c r="M208" s="15"/>
      <c r="N208" s="15"/>
      <c r="O208" s="15"/>
      <c r="P208" s="15" t="s">
        <v>258</v>
      </c>
    </row>
    <row r="209" spans="1:16" s="13" customFormat="1" ht="111.75" customHeight="1" x14ac:dyDescent="0.25">
      <c r="A209" s="15" t="s">
        <v>271</v>
      </c>
      <c r="B209" s="63" t="s">
        <v>272</v>
      </c>
      <c r="C209" s="22">
        <f>D209+E209+F209+G209+H209</f>
        <v>1123.5</v>
      </c>
      <c r="D209" s="22">
        <v>500</v>
      </c>
      <c r="E209" s="22">
        <v>234.5</v>
      </c>
      <c r="F209" s="22">
        <v>389</v>
      </c>
      <c r="G209" s="22"/>
      <c r="H209" s="22"/>
      <c r="I209" s="15" t="s">
        <v>273</v>
      </c>
      <c r="J209" s="15">
        <v>25</v>
      </c>
      <c r="K209" s="15">
        <v>10</v>
      </c>
      <c r="L209" s="15">
        <v>5</v>
      </c>
      <c r="M209" s="15">
        <v>10</v>
      </c>
      <c r="N209" s="15"/>
      <c r="O209" s="15"/>
      <c r="P209" s="15" t="s">
        <v>258</v>
      </c>
    </row>
    <row r="210" spans="1:16" s="13" customFormat="1" ht="157.5" customHeight="1" x14ac:dyDescent="0.25">
      <c r="A210" s="15" t="s">
        <v>274</v>
      </c>
      <c r="B210" s="63" t="s">
        <v>275</v>
      </c>
      <c r="C210" s="22">
        <f>D210+E210+F210+G210+H210</f>
        <v>125</v>
      </c>
      <c r="D210" s="22">
        <v>50</v>
      </c>
      <c r="E210" s="22">
        <v>25</v>
      </c>
      <c r="F210" s="22">
        <v>50</v>
      </c>
      <c r="G210" s="22"/>
      <c r="H210" s="22"/>
      <c r="I210" s="15" t="s">
        <v>276</v>
      </c>
      <c r="J210" s="15">
        <v>22</v>
      </c>
      <c r="K210" s="15">
        <v>10</v>
      </c>
      <c r="L210" s="15">
        <v>10</v>
      </c>
      <c r="M210" s="15">
        <v>2</v>
      </c>
      <c r="N210" s="15"/>
      <c r="O210" s="15"/>
      <c r="P210" s="15" t="s">
        <v>258</v>
      </c>
    </row>
    <row r="211" spans="1:16" s="13" customFormat="1" ht="92.25" customHeight="1" x14ac:dyDescent="0.25">
      <c r="A211" s="15" t="s">
        <v>277</v>
      </c>
      <c r="B211" s="63" t="s">
        <v>278</v>
      </c>
      <c r="C211" s="28" t="s">
        <v>17</v>
      </c>
      <c r="D211" s="28"/>
      <c r="E211" s="28"/>
      <c r="F211" s="28"/>
      <c r="G211" s="15"/>
      <c r="H211" s="15"/>
      <c r="I211" s="15" t="s">
        <v>279</v>
      </c>
      <c r="J211" s="15"/>
      <c r="K211" s="15"/>
      <c r="L211" s="15"/>
      <c r="M211" s="15"/>
      <c r="N211" s="15"/>
      <c r="O211" s="15"/>
      <c r="P211" s="15" t="s">
        <v>258</v>
      </c>
    </row>
    <row r="212" spans="1:16" s="13" customFormat="1" ht="74.25" customHeight="1" x14ac:dyDescent="0.25">
      <c r="A212" s="109" t="s">
        <v>280</v>
      </c>
      <c r="B212" s="70" t="s">
        <v>281</v>
      </c>
      <c r="C212" s="110">
        <f>D212+E212+F212+G212+H212</f>
        <v>50</v>
      </c>
      <c r="D212" s="84">
        <v>50</v>
      </c>
      <c r="E212" s="84"/>
      <c r="F212" s="84"/>
      <c r="G212" s="84"/>
      <c r="H212" s="84"/>
      <c r="I212" s="94" t="s">
        <v>279</v>
      </c>
      <c r="J212" s="94"/>
      <c r="K212" s="94"/>
      <c r="L212" s="94"/>
      <c r="M212" s="94"/>
      <c r="N212" s="94"/>
      <c r="O212" s="94"/>
      <c r="P212" s="94" t="s">
        <v>258</v>
      </c>
    </row>
    <row r="213" spans="1:16" s="13" customFormat="1" ht="84" customHeight="1" x14ac:dyDescent="0.25">
      <c r="A213" s="109"/>
      <c r="B213" s="37" t="s">
        <v>282</v>
      </c>
      <c r="C213" s="110"/>
      <c r="D213" s="84"/>
      <c r="E213" s="84"/>
      <c r="F213" s="84"/>
      <c r="G213" s="84"/>
      <c r="H213" s="84"/>
      <c r="I213" s="94"/>
      <c r="J213" s="94"/>
      <c r="K213" s="94"/>
      <c r="L213" s="94"/>
      <c r="M213" s="94"/>
      <c r="N213" s="94"/>
      <c r="O213" s="94"/>
      <c r="P213" s="94"/>
    </row>
    <row r="214" spans="1:16" s="13" customFormat="1" ht="166.5" customHeight="1" x14ac:dyDescent="0.25">
      <c r="A214" s="109"/>
      <c r="B214" s="37" t="s">
        <v>283</v>
      </c>
      <c r="C214" s="110"/>
      <c r="D214" s="84"/>
      <c r="E214" s="84"/>
      <c r="F214" s="84"/>
      <c r="G214" s="84"/>
      <c r="H214" s="84"/>
      <c r="I214" s="94"/>
      <c r="J214" s="94"/>
      <c r="K214" s="94"/>
      <c r="L214" s="94"/>
      <c r="M214" s="94"/>
      <c r="N214" s="94"/>
      <c r="O214" s="94"/>
      <c r="P214" s="94"/>
    </row>
    <row r="215" spans="1:16" s="13" customFormat="1" ht="69.75" customHeight="1" x14ac:dyDescent="0.25">
      <c r="A215" s="109"/>
      <c r="B215" s="41" t="s">
        <v>284</v>
      </c>
      <c r="C215" s="110"/>
      <c r="D215" s="84"/>
      <c r="E215" s="84"/>
      <c r="F215" s="84"/>
      <c r="G215" s="84"/>
      <c r="H215" s="84"/>
      <c r="I215" s="94"/>
      <c r="J215" s="94"/>
      <c r="K215" s="94"/>
      <c r="L215" s="94"/>
      <c r="M215" s="94"/>
      <c r="N215" s="94"/>
      <c r="O215" s="94"/>
      <c r="P215" s="94"/>
    </row>
    <row r="216" spans="1:16" s="13" customFormat="1" ht="74.25" customHeight="1" x14ac:dyDescent="0.25">
      <c r="A216" s="15" t="s">
        <v>285</v>
      </c>
      <c r="B216" s="41" t="s">
        <v>286</v>
      </c>
      <c r="C216" s="22">
        <f>D216+E216+F216+G216+H216</f>
        <v>1060</v>
      </c>
      <c r="D216" s="22">
        <f>D217+D218+D219+D227</f>
        <v>850</v>
      </c>
      <c r="E216" s="22">
        <f>E217+E218+E219+E227</f>
        <v>210</v>
      </c>
      <c r="F216" s="22"/>
      <c r="G216" s="22"/>
      <c r="H216" s="22"/>
      <c r="I216" s="15" t="s">
        <v>279</v>
      </c>
      <c r="J216" s="15"/>
      <c r="K216" s="15"/>
      <c r="L216" s="15"/>
      <c r="M216" s="15"/>
      <c r="N216" s="15"/>
      <c r="O216" s="15"/>
      <c r="P216" s="15" t="s">
        <v>258</v>
      </c>
    </row>
    <row r="217" spans="1:16" s="13" customFormat="1" ht="84" customHeight="1" x14ac:dyDescent="0.25">
      <c r="A217" s="15" t="s">
        <v>287</v>
      </c>
      <c r="B217" s="63" t="s">
        <v>288</v>
      </c>
      <c r="C217" s="28" t="s">
        <v>17</v>
      </c>
      <c r="D217" s="28"/>
      <c r="E217" s="28"/>
      <c r="F217" s="28"/>
      <c r="G217" s="15"/>
      <c r="H217" s="15"/>
      <c r="I217" s="15" t="s">
        <v>289</v>
      </c>
      <c r="J217" s="15"/>
      <c r="K217" s="15"/>
      <c r="L217" s="15"/>
      <c r="M217" s="15"/>
      <c r="N217" s="15"/>
      <c r="O217" s="15"/>
      <c r="P217" s="15" t="s">
        <v>258</v>
      </c>
    </row>
    <row r="218" spans="1:16" s="13" customFormat="1" ht="90.75" customHeight="1" x14ac:dyDescent="0.25">
      <c r="A218" s="15" t="s">
        <v>290</v>
      </c>
      <c r="B218" s="63" t="s">
        <v>291</v>
      </c>
      <c r="C218" s="28" t="s">
        <v>17</v>
      </c>
      <c r="D218" s="28"/>
      <c r="E218" s="28"/>
      <c r="F218" s="28"/>
      <c r="G218" s="15"/>
      <c r="H218" s="15"/>
      <c r="I218" s="15" t="s">
        <v>279</v>
      </c>
      <c r="J218" s="15"/>
      <c r="K218" s="15"/>
      <c r="L218" s="15"/>
      <c r="M218" s="15"/>
      <c r="N218" s="15"/>
      <c r="O218" s="15"/>
      <c r="P218" s="15" t="s">
        <v>258</v>
      </c>
    </row>
    <row r="219" spans="1:16" s="13" customFormat="1" ht="88.5" customHeight="1" x14ac:dyDescent="0.25">
      <c r="A219" s="91" t="s">
        <v>292</v>
      </c>
      <c r="B219" s="70" t="s">
        <v>293</v>
      </c>
      <c r="C219" s="96" t="s">
        <v>17</v>
      </c>
      <c r="D219" s="99"/>
      <c r="E219" s="99"/>
      <c r="F219" s="99"/>
      <c r="G219" s="88"/>
      <c r="H219" s="88"/>
      <c r="I219" s="88" t="s">
        <v>294</v>
      </c>
      <c r="J219" s="88"/>
      <c r="K219" s="88"/>
      <c r="L219" s="88"/>
      <c r="M219" s="88"/>
      <c r="N219" s="88"/>
      <c r="O219" s="88"/>
      <c r="P219" s="88" t="s">
        <v>258</v>
      </c>
    </row>
    <row r="220" spans="1:16" s="13" customFormat="1" ht="175.5" customHeight="1" x14ac:dyDescent="0.25">
      <c r="A220" s="92"/>
      <c r="B220" s="37" t="s">
        <v>295</v>
      </c>
      <c r="C220" s="97"/>
      <c r="D220" s="100"/>
      <c r="E220" s="100"/>
      <c r="F220" s="100"/>
      <c r="G220" s="89"/>
      <c r="H220" s="89"/>
      <c r="I220" s="89"/>
      <c r="J220" s="89"/>
      <c r="K220" s="89"/>
      <c r="L220" s="89"/>
      <c r="M220" s="89"/>
      <c r="N220" s="89"/>
      <c r="O220" s="89"/>
      <c r="P220" s="89"/>
    </row>
    <row r="221" spans="1:16" s="13" customFormat="1" ht="82.5" customHeight="1" x14ac:dyDescent="0.25">
      <c r="A221" s="92"/>
      <c r="B221" s="37" t="s">
        <v>296</v>
      </c>
      <c r="C221" s="97"/>
      <c r="D221" s="100"/>
      <c r="E221" s="100"/>
      <c r="F221" s="100"/>
      <c r="G221" s="89"/>
      <c r="H221" s="89"/>
      <c r="I221" s="89"/>
      <c r="J221" s="89"/>
      <c r="K221" s="89"/>
      <c r="L221" s="89"/>
      <c r="M221" s="89"/>
      <c r="N221" s="89"/>
      <c r="O221" s="89"/>
      <c r="P221" s="89"/>
    </row>
    <row r="222" spans="1:16" s="13" customFormat="1" ht="87" customHeight="1" x14ac:dyDescent="0.25">
      <c r="A222" s="92"/>
      <c r="B222" s="37" t="s">
        <v>297</v>
      </c>
      <c r="C222" s="97"/>
      <c r="D222" s="100"/>
      <c r="E222" s="100"/>
      <c r="F222" s="100"/>
      <c r="G222" s="89"/>
      <c r="H222" s="89"/>
      <c r="I222" s="89"/>
      <c r="J222" s="89"/>
      <c r="K222" s="89"/>
      <c r="L222" s="89"/>
      <c r="M222" s="89"/>
      <c r="N222" s="89"/>
      <c r="O222" s="89"/>
      <c r="P222" s="89"/>
    </row>
    <row r="223" spans="1:16" s="13" customFormat="1" ht="84" customHeight="1" x14ac:dyDescent="0.25">
      <c r="A223" s="92"/>
      <c r="B223" s="37" t="s">
        <v>298</v>
      </c>
      <c r="C223" s="97"/>
      <c r="D223" s="100"/>
      <c r="E223" s="100"/>
      <c r="F223" s="100"/>
      <c r="G223" s="89"/>
      <c r="H223" s="89"/>
      <c r="I223" s="89"/>
      <c r="J223" s="89"/>
      <c r="K223" s="89"/>
      <c r="L223" s="89"/>
      <c r="M223" s="89"/>
      <c r="N223" s="89"/>
      <c r="O223" s="89"/>
      <c r="P223" s="89"/>
    </row>
    <row r="224" spans="1:16" s="13" customFormat="1" ht="59.25" customHeight="1" x14ac:dyDescent="0.25">
      <c r="A224" s="92"/>
      <c r="B224" s="37" t="s">
        <v>299</v>
      </c>
      <c r="C224" s="97"/>
      <c r="D224" s="100"/>
      <c r="E224" s="100"/>
      <c r="F224" s="100"/>
      <c r="G224" s="89"/>
      <c r="H224" s="89"/>
      <c r="I224" s="89"/>
      <c r="J224" s="89"/>
      <c r="K224" s="89"/>
      <c r="L224" s="89"/>
      <c r="M224" s="89"/>
      <c r="N224" s="89"/>
      <c r="O224" s="89"/>
      <c r="P224" s="89"/>
    </row>
    <row r="225" spans="1:16" s="13" customFormat="1" ht="72" customHeight="1" x14ac:dyDescent="0.25">
      <c r="A225" s="93"/>
      <c r="B225" s="41" t="s">
        <v>300</v>
      </c>
      <c r="C225" s="98"/>
      <c r="D225" s="101"/>
      <c r="E225" s="101"/>
      <c r="F225" s="101"/>
      <c r="G225" s="90"/>
      <c r="H225" s="90"/>
      <c r="I225" s="90"/>
      <c r="J225" s="90"/>
      <c r="K225" s="90"/>
      <c r="L225" s="90"/>
      <c r="M225" s="90"/>
      <c r="N225" s="90"/>
      <c r="O225" s="90"/>
      <c r="P225" s="90"/>
    </row>
    <row r="226" spans="1:16" s="13" customFormat="1" ht="80.25" customHeight="1" x14ac:dyDescent="0.25">
      <c r="A226" s="41"/>
      <c r="B226" s="41" t="s">
        <v>301</v>
      </c>
      <c r="C226" s="71"/>
      <c r="D226" s="71"/>
      <c r="E226" s="71"/>
      <c r="F226" s="71"/>
      <c r="G226" s="41"/>
      <c r="H226" s="41"/>
      <c r="I226" s="41"/>
      <c r="J226" s="41"/>
      <c r="K226" s="41"/>
      <c r="L226" s="41"/>
      <c r="M226" s="41"/>
      <c r="N226" s="41"/>
      <c r="O226" s="41"/>
      <c r="P226" s="45" t="s">
        <v>258</v>
      </c>
    </row>
    <row r="227" spans="1:16" s="13" customFormat="1" ht="72" customHeight="1" x14ac:dyDescent="0.25">
      <c r="A227" s="94" t="s">
        <v>302</v>
      </c>
      <c r="B227" s="102" t="s">
        <v>303</v>
      </c>
      <c r="C227" s="84">
        <f>D227+E227+F227+G227+H227</f>
        <v>1060</v>
      </c>
      <c r="D227" s="84">
        <v>850</v>
      </c>
      <c r="E227" s="84">
        <v>210</v>
      </c>
      <c r="F227" s="84"/>
      <c r="G227" s="84"/>
      <c r="H227" s="84"/>
      <c r="I227" s="15" t="s">
        <v>304</v>
      </c>
      <c r="J227" s="15">
        <v>4</v>
      </c>
      <c r="K227" s="15">
        <v>3</v>
      </c>
      <c r="L227" s="15">
        <v>1</v>
      </c>
      <c r="M227" s="94"/>
      <c r="N227" s="94"/>
      <c r="O227" s="94"/>
      <c r="P227" s="94" t="s">
        <v>258</v>
      </c>
    </row>
    <row r="228" spans="1:16" s="13" customFormat="1" ht="123" customHeight="1" x14ac:dyDescent="0.25">
      <c r="A228" s="94"/>
      <c r="B228" s="103"/>
      <c r="C228" s="84"/>
      <c r="D228" s="84"/>
      <c r="E228" s="84"/>
      <c r="F228" s="84"/>
      <c r="G228" s="84"/>
      <c r="H228" s="84"/>
      <c r="I228" s="15" t="s">
        <v>305</v>
      </c>
      <c r="J228" s="15">
        <v>21</v>
      </c>
      <c r="K228" s="15">
        <v>11</v>
      </c>
      <c r="L228" s="15">
        <v>10</v>
      </c>
      <c r="M228" s="94"/>
      <c r="N228" s="94"/>
      <c r="O228" s="94"/>
      <c r="P228" s="94"/>
    </row>
    <row r="229" spans="1:16" s="13" customFormat="1" ht="66" customHeight="1" x14ac:dyDescent="0.25">
      <c r="A229" s="19">
        <v>6</v>
      </c>
      <c r="B229" s="19" t="s">
        <v>306</v>
      </c>
      <c r="C229" s="18">
        <f>D229+E229+F229+G229+H229</f>
        <v>475</v>
      </c>
      <c r="D229" s="18">
        <f>D230+D231+D232+D233</f>
        <v>100</v>
      </c>
      <c r="E229" s="18">
        <f>E230+E231+E232+E233</f>
        <v>75</v>
      </c>
      <c r="F229" s="18">
        <f>F230+F231+F232+F233</f>
        <v>100</v>
      </c>
      <c r="G229" s="18">
        <f>G230+G231+G232+G233</f>
        <v>100</v>
      </c>
      <c r="H229" s="18">
        <f>H230+H231+H232+H233</f>
        <v>100</v>
      </c>
      <c r="I229" s="19"/>
      <c r="J229" s="19"/>
      <c r="K229" s="19"/>
      <c r="L229" s="19"/>
      <c r="M229" s="19"/>
      <c r="N229" s="19"/>
      <c r="O229" s="19"/>
      <c r="P229" s="19"/>
    </row>
    <row r="230" spans="1:16" s="13" customFormat="1" ht="79.150000000000006" customHeight="1" x14ac:dyDescent="0.25">
      <c r="A230" s="15" t="s">
        <v>307</v>
      </c>
      <c r="B230" s="63" t="s">
        <v>308</v>
      </c>
      <c r="C230" s="28" t="s">
        <v>17</v>
      </c>
      <c r="D230" s="28"/>
      <c r="E230" s="28"/>
      <c r="F230" s="28"/>
      <c r="G230" s="15"/>
      <c r="H230" s="15"/>
      <c r="I230" s="15" t="s">
        <v>309</v>
      </c>
      <c r="J230" s="15"/>
      <c r="K230" s="15"/>
      <c r="L230" s="15"/>
      <c r="M230" s="15"/>
      <c r="N230" s="15"/>
      <c r="O230" s="15"/>
      <c r="P230" s="15" t="s">
        <v>192</v>
      </c>
    </row>
    <row r="231" spans="1:16" s="13" customFormat="1" ht="156.75" customHeight="1" x14ac:dyDescent="0.25">
      <c r="A231" s="15" t="s">
        <v>310</v>
      </c>
      <c r="B231" s="63" t="s">
        <v>311</v>
      </c>
      <c r="C231" s="28" t="s">
        <v>17</v>
      </c>
      <c r="D231" s="28"/>
      <c r="E231" s="28"/>
      <c r="F231" s="28"/>
      <c r="G231" s="15"/>
      <c r="H231" s="15"/>
      <c r="I231" s="15" t="s">
        <v>312</v>
      </c>
      <c r="J231" s="15"/>
      <c r="K231" s="15"/>
      <c r="L231" s="15"/>
      <c r="M231" s="15"/>
      <c r="N231" s="15"/>
      <c r="O231" s="15"/>
      <c r="P231" s="15" t="s">
        <v>224</v>
      </c>
    </row>
    <row r="232" spans="1:16" s="13" customFormat="1" ht="110.25" customHeight="1" x14ac:dyDescent="0.25">
      <c r="A232" s="15" t="s">
        <v>313</v>
      </c>
      <c r="B232" s="63" t="s">
        <v>314</v>
      </c>
      <c r="C232" s="72" t="s">
        <v>315</v>
      </c>
      <c r="D232" s="28"/>
      <c r="E232" s="28"/>
      <c r="F232" s="28"/>
      <c r="G232" s="15"/>
      <c r="H232" s="15"/>
      <c r="I232" s="15" t="s">
        <v>316</v>
      </c>
      <c r="J232" s="15"/>
      <c r="K232" s="15"/>
      <c r="L232" s="15"/>
      <c r="M232" s="15"/>
      <c r="N232" s="15"/>
      <c r="O232" s="15"/>
      <c r="P232" s="15" t="s">
        <v>224</v>
      </c>
    </row>
    <row r="233" spans="1:16" s="13" customFormat="1" ht="106.5" customHeight="1" x14ac:dyDescent="0.25">
      <c r="A233" s="15" t="s">
        <v>317</v>
      </c>
      <c r="B233" s="63" t="s">
        <v>318</v>
      </c>
      <c r="C233" s="22">
        <v>425</v>
      </c>
      <c r="D233" s="22">
        <v>100</v>
      </c>
      <c r="E233" s="22">
        <v>75</v>
      </c>
      <c r="F233" s="22">
        <v>100</v>
      </c>
      <c r="G233" s="22">
        <v>100</v>
      </c>
      <c r="H233" s="22">
        <v>100</v>
      </c>
      <c r="I233" s="15" t="s">
        <v>319</v>
      </c>
      <c r="J233" s="15">
        <f>K233+L233+M233+N233+O233</f>
        <v>95000</v>
      </c>
      <c r="K233" s="15">
        <v>20000</v>
      </c>
      <c r="L233" s="15">
        <v>15000</v>
      </c>
      <c r="M233" s="15">
        <v>20000</v>
      </c>
      <c r="N233" s="15">
        <v>20000</v>
      </c>
      <c r="O233" s="15">
        <v>20000</v>
      </c>
      <c r="P233" s="15" t="s">
        <v>224</v>
      </c>
    </row>
    <row r="234" spans="1:16" s="82" customFormat="1" x14ac:dyDescent="0.25">
      <c r="A234" s="19"/>
      <c r="B234" s="19" t="s">
        <v>320</v>
      </c>
      <c r="C234" s="18">
        <f>D234+E234+F234+G234+H234</f>
        <v>539433.1</v>
      </c>
      <c r="D234" s="18">
        <f>D18+D167+D179+D190+D203+D229</f>
        <v>216684</v>
      </c>
      <c r="E234" s="18">
        <f>E18+E167+E179+E190+E203+E229</f>
        <v>303018.40000000002</v>
      </c>
      <c r="F234" s="18">
        <f>F18+F167+F179+F190+F203+F229</f>
        <v>16730.699999999997</v>
      </c>
      <c r="G234" s="18">
        <f>G18+G167+G179+G190+G203+G229</f>
        <v>1500</v>
      </c>
      <c r="H234" s="18">
        <f>H18+H167+H179+H190+H203+H229</f>
        <v>1500</v>
      </c>
      <c r="I234" s="19"/>
      <c r="J234" s="19"/>
      <c r="K234" s="19"/>
      <c r="L234" s="19"/>
      <c r="M234" s="19"/>
      <c r="N234" s="19"/>
      <c r="O234" s="19"/>
      <c r="P234" s="81"/>
    </row>
    <row r="235" spans="1:16" s="80" customFormat="1" x14ac:dyDescent="0.25">
      <c r="A235" s="15"/>
      <c r="B235" s="20" t="s">
        <v>11</v>
      </c>
      <c r="C235" s="18"/>
      <c r="D235" s="18"/>
      <c r="E235" s="22"/>
      <c r="F235" s="22"/>
      <c r="G235" s="22"/>
      <c r="H235" s="22"/>
      <c r="I235" s="15"/>
      <c r="J235" s="15"/>
      <c r="K235" s="15"/>
      <c r="L235" s="15"/>
      <c r="M235" s="15"/>
      <c r="N235" s="15"/>
      <c r="O235" s="15"/>
      <c r="P235" s="63"/>
    </row>
    <row r="236" spans="1:16" s="80" customFormat="1" x14ac:dyDescent="0.25">
      <c r="A236" s="15"/>
      <c r="B236" s="20" t="s">
        <v>12</v>
      </c>
      <c r="C236" s="18">
        <f>D236+E236+F236+G236+H236</f>
        <v>256340.8</v>
      </c>
      <c r="D236" s="18">
        <f>D20</f>
        <v>105706</v>
      </c>
      <c r="E236" s="18">
        <f>E20</f>
        <v>150634.79999999999</v>
      </c>
      <c r="F236" s="18"/>
      <c r="G236" s="18"/>
      <c r="H236" s="18"/>
      <c r="I236" s="15"/>
      <c r="J236" s="15"/>
      <c r="K236" s="15"/>
      <c r="L236" s="15"/>
      <c r="M236" s="15"/>
      <c r="N236" s="15"/>
      <c r="O236" s="15"/>
      <c r="P236" s="63"/>
    </row>
    <row r="237" spans="1:16" s="80" customFormat="1" x14ac:dyDescent="0.25">
      <c r="A237" s="15"/>
      <c r="B237" s="20" t="s">
        <v>13</v>
      </c>
      <c r="C237" s="18">
        <f>D237+E237+F237+G237+H237</f>
        <v>144065</v>
      </c>
      <c r="D237" s="18">
        <f>D21</f>
        <v>52853</v>
      </c>
      <c r="E237" s="18">
        <f>E21</f>
        <v>77872.7</v>
      </c>
      <c r="F237" s="18">
        <f>F21</f>
        <v>13339.3</v>
      </c>
      <c r="G237" s="18"/>
      <c r="H237" s="18"/>
      <c r="I237" s="63"/>
      <c r="J237" s="63"/>
      <c r="K237" s="63"/>
      <c r="L237" s="63"/>
      <c r="M237" s="63"/>
      <c r="N237" s="63"/>
      <c r="O237" s="63"/>
      <c r="P237" s="63"/>
    </row>
    <row r="238" spans="1:16" s="80" customFormat="1" x14ac:dyDescent="0.25">
      <c r="A238" s="15"/>
      <c r="B238" s="20" t="s">
        <v>14</v>
      </c>
      <c r="C238" s="18">
        <f>D238+E238+F238+G238+H238</f>
        <v>95623.799999999988</v>
      </c>
      <c r="D238" s="18">
        <f>D22+D167+D179+D190+D203+D229</f>
        <v>14721.5</v>
      </c>
      <c r="E238" s="18">
        <f>E22+E167+E179+E190+E203+E229</f>
        <v>74510.899999999994</v>
      </c>
      <c r="F238" s="18">
        <f>F22+F167+F179+F190+F203+F229</f>
        <v>3391.3999999999996</v>
      </c>
      <c r="G238" s="18">
        <f>G22+G167+G179+G190+G203+G229</f>
        <v>1500</v>
      </c>
      <c r="H238" s="18">
        <f>H22+H167+H179+H190+H203+H229</f>
        <v>1500</v>
      </c>
      <c r="I238" s="63"/>
      <c r="J238" s="63"/>
      <c r="K238" s="63"/>
      <c r="L238" s="63"/>
      <c r="M238" s="63"/>
      <c r="N238" s="63"/>
      <c r="O238" s="63"/>
      <c r="P238" s="63"/>
    </row>
    <row r="239" spans="1:16" s="80" customFormat="1" ht="90" customHeight="1" x14ac:dyDescent="0.25">
      <c r="A239" s="15"/>
      <c r="B239" s="23" t="s">
        <v>15</v>
      </c>
      <c r="C239" s="18">
        <v>43403.5</v>
      </c>
      <c r="D239" s="18">
        <v>43403.5</v>
      </c>
      <c r="E239" s="22"/>
      <c r="F239" s="22"/>
      <c r="G239" s="22"/>
      <c r="H239" s="22"/>
      <c r="I239" s="63"/>
      <c r="J239" s="63"/>
      <c r="K239" s="63"/>
      <c r="L239" s="63"/>
      <c r="M239" s="63"/>
      <c r="N239" s="63"/>
      <c r="O239" s="63"/>
      <c r="P239" s="63"/>
    </row>
    <row r="240" spans="1:16" s="3" customFormat="1" ht="66" customHeight="1" x14ac:dyDescent="0.25">
      <c r="A240" s="53"/>
      <c r="B240" s="25" t="s">
        <v>140</v>
      </c>
      <c r="C240" s="18">
        <v>1265.5</v>
      </c>
      <c r="D240" s="53"/>
      <c r="E240" s="18">
        <v>1265.5</v>
      </c>
      <c r="F240" s="83"/>
      <c r="G240" s="83"/>
      <c r="H240" s="83"/>
      <c r="I240" s="83"/>
      <c r="J240" s="83"/>
      <c r="K240" s="83"/>
      <c r="L240" s="83"/>
      <c r="M240" s="53"/>
      <c r="N240" s="53"/>
      <c r="O240" s="53"/>
      <c r="P240" s="53"/>
    </row>
    <row r="241" spans="1:16" ht="16.5" customHeight="1" x14ac:dyDescent="0.25">
      <c r="A241" s="73"/>
      <c r="B241" s="74"/>
      <c r="C241" s="76"/>
      <c r="D241" s="76"/>
      <c r="E241" s="76"/>
      <c r="F241" s="79"/>
      <c r="G241" s="76"/>
      <c r="H241" s="76"/>
      <c r="I241" s="75"/>
      <c r="J241" s="75"/>
      <c r="K241" s="75"/>
      <c r="L241" s="75"/>
      <c r="M241" s="73"/>
      <c r="N241" s="73"/>
      <c r="O241" s="73"/>
      <c r="P241" s="77" t="s">
        <v>142</v>
      </c>
    </row>
    <row r="242" spans="1:16" ht="18.75" x14ac:dyDescent="0.3">
      <c r="A242" s="95" t="s">
        <v>323</v>
      </c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</row>
  </sheetData>
  <mergeCells count="121">
    <mergeCell ref="L2:P2"/>
    <mergeCell ref="L3:P3"/>
    <mergeCell ref="L4:P4"/>
    <mergeCell ref="C14:H14"/>
    <mergeCell ref="D15:H15"/>
    <mergeCell ref="I14:O14"/>
    <mergeCell ref="P14:P16"/>
    <mergeCell ref="C15:C16"/>
    <mergeCell ref="P66:P71"/>
    <mergeCell ref="L7:P7"/>
    <mergeCell ref="L8:P8"/>
    <mergeCell ref="L9:P9"/>
    <mergeCell ref="A11:P11"/>
    <mergeCell ref="A12:P12"/>
    <mergeCell ref="A14:A16"/>
    <mergeCell ref="P45:P47"/>
    <mergeCell ref="P40:P41"/>
    <mergeCell ref="D38:D39"/>
    <mergeCell ref="I15:I16"/>
    <mergeCell ref="E38:E39"/>
    <mergeCell ref="J15:J16"/>
    <mergeCell ref="K15:O15"/>
    <mergeCell ref="H38:H39"/>
    <mergeCell ref="I33:I34"/>
    <mergeCell ref="A38:A50"/>
    <mergeCell ref="K38:K39"/>
    <mergeCell ref="L38:L39"/>
    <mergeCell ref="M38:M39"/>
    <mergeCell ref="J38:J39"/>
    <mergeCell ref="N38:N39"/>
    <mergeCell ref="O38:O39"/>
    <mergeCell ref="B14:B16"/>
    <mergeCell ref="P109:P113"/>
    <mergeCell ref="P78:P82"/>
    <mergeCell ref="P99:P103"/>
    <mergeCell ref="P83:P88"/>
    <mergeCell ref="P33:P34"/>
    <mergeCell ref="A212:A215"/>
    <mergeCell ref="C212:C215"/>
    <mergeCell ref="D212:D215"/>
    <mergeCell ref="P38:P39"/>
    <mergeCell ref="P163:P166"/>
    <mergeCell ref="A140:A143"/>
    <mergeCell ref="I38:I39"/>
    <mergeCell ref="A129:A134"/>
    <mergeCell ref="A104:A108"/>
    <mergeCell ref="A109:A113"/>
    <mergeCell ref="A78:A82"/>
    <mergeCell ref="A99:A103"/>
    <mergeCell ref="A83:A88"/>
    <mergeCell ref="A114:A119"/>
    <mergeCell ref="A135:A139"/>
    <mergeCell ref="P158:P162"/>
    <mergeCell ref="P140:P143"/>
    <mergeCell ref="F38:F39"/>
    <mergeCell ref="G38:G39"/>
    <mergeCell ref="P72:P77"/>
    <mergeCell ref="P114:P128"/>
    <mergeCell ref="P89:P98"/>
    <mergeCell ref="P129:P134"/>
    <mergeCell ref="P104:P108"/>
    <mergeCell ref="C38:C39"/>
    <mergeCell ref="A60:A64"/>
    <mergeCell ref="I212:I215"/>
    <mergeCell ref="J212:J215"/>
    <mergeCell ref="E212:E215"/>
    <mergeCell ref="F212:F215"/>
    <mergeCell ref="G212:G215"/>
    <mergeCell ref="H212:H215"/>
    <mergeCell ref="F199:F201"/>
    <mergeCell ref="G199:G201"/>
    <mergeCell ref="K212:K215"/>
    <mergeCell ref="P135:P139"/>
    <mergeCell ref="P153:P157"/>
    <mergeCell ref="P144:P152"/>
    <mergeCell ref="L212:L215"/>
    <mergeCell ref="M212:M215"/>
    <mergeCell ref="N212:N215"/>
    <mergeCell ref="O212:O215"/>
    <mergeCell ref="N199:N201"/>
    <mergeCell ref="A242:P242"/>
    <mergeCell ref="A219:A225"/>
    <mergeCell ref="E227:E228"/>
    <mergeCell ref="F227:F228"/>
    <mergeCell ref="N219:N225"/>
    <mergeCell ref="O219:O225"/>
    <mergeCell ref="P219:P225"/>
    <mergeCell ref="C219:C225"/>
    <mergeCell ref="D219:D225"/>
    <mergeCell ref="M227:M228"/>
    <mergeCell ref="M219:M225"/>
    <mergeCell ref="G219:G225"/>
    <mergeCell ref="H219:H225"/>
    <mergeCell ref="I219:I225"/>
    <mergeCell ref="J219:J225"/>
    <mergeCell ref="K219:K225"/>
    <mergeCell ref="E219:E225"/>
    <mergeCell ref="F219:F225"/>
    <mergeCell ref="G227:G228"/>
    <mergeCell ref="H227:H228"/>
    <mergeCell ref="A227:A228"/>
    <mergeCell ref="B227:B228"/>
    <mergeCell ref="C227:C228"/>
    <mergeCell ref="D227:D228"/>
    <mergeCell ref="H199:H201"/>
    <mergeCell ref="I199:I201"/>
    <mergeCell ref="A199:A201"/>
    <mergeCell ref="C199:C201"/>
    <mergeCell ref="D199:D201"/>
    <mergeCell ref="E199:E201"/>
    <mergeCell ref="P199:P201"/>
    <mergeCell ref="N227:N228"/>
    <mergeCell ref="O227:O228"/>
    <mergeCell ref="P227:P228"/>
    <mergeCell ref="P212:P215"/>
    <mergeCell ref="J199:J201"/>
    <mergeCell ref="K199:K201"/>
    <mergeCell ref="L199:L201"/>
    <mergeCell ref="M199:M201"/>
    <mergeCell ref="L219:L225"/>
    <mergeCell ref="O199:O201"/>
  </mergeCells>
  <phoneticPr fontId="0" type="noConversion"/>
  <hyperlinks>
    <hyperlink ref="B23" r:id="rId1" display="garantf1://16203370.0/"/>
    <hyperlink ref="C53" r:id="rId2" display="garantf1://16237755.1000/"/>
    <hyperlink ref="B65" r:id="rId3" display="garantf1://16203370.0/"/>
    <hyperlink ref="B71" r:id="rId4" display="garantf1://16203370.0/"/>
    <hyperlink ref="B77" r:id="rId5" display="garantf1://16203370.0/"/>
    <hyperlink ref="B88" r:id="rId6" display="garantf1://16203370.0/"/>
    <hyperlink ref="B103" r:id="rId7" display="garantf1://16203370.0/"/>
    <hyperlink ref="B108" r:id="rId8" display="garantf1://16203370.0/"/>
    <hyperlink ref="B119" r:id="rId9" display="garantf1://16203370.0/"/>
    <hyperlink ref="B133" r:id="rId10" display="garantf1://16203370.0/"/>
    <hyperlink ref="B139" r:id="rId11" display="garantf1://16203370.0/"/>
    <hyperlink ref="B140" r:id="rId12" display="garantf1://1205770.9815/"/>
    <hyperlink ref="B181" r:id="rId13" display="garantf1://10064504.0/"/>
    <hyperlink ref="C232" r:id="rId14" display="garantf1://16244468.1000/"/>
    <hyperlink ref="B239" r:id="rId15" display="garantf1://16203370.0/"/>
  </hyperlinks>
  <pageMargins left="0.78740157480314965" right="0.39370078740157483" top="0.78740157480314965" bottom="0.78740157480314965" header="0.31496062992125984" footer="0.31496062992125984"/>
  <pageSetup paperSize="9" scale="68" fitToHeight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4" sqref="N1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2013-12-27T13:49:10Z</dcterms:modified>
</cp:coreProperties>
</file>